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filterPrivacy="1" defaultThemeVersion="124226"/>
  <xr:revisionPtr revIDLastSave="0" documentId="13_ncr:1_{2D132097-35DD-4CD8-B026-CD44A97CB599}" xr6:coauthVersionLast="47" xr6:coauthVersionMax="47" xr10:uidLastSave="{00000000-0000-0000-0000-000000000000}"/>
  <bookViews>
    <workbookView xWindow="-120" yWindow="-120" windowWidth="29040" windowHeight="15840" firstSheet="2" activeTab="9" xr2:uid="{00000000-000D-0000-FFFF-FFFF00000000}"/>
  </bookViews>
  <sheets>
    <sheet name="1 ДЕНЬ 5-11" sheetId="1" r:id="rId1"/>
    <sheet name="2 ДЕНЬ 5-11" sheetId="4" r:id="rId2"/>
    <sheet name="3 ДЕНЬ 5-11" sheetId="5" r:id="rId3"/>
    <sheet name="4 ДЕНЬ5-11 " sheetId="6" r:id="rId4"/>
    <sheet name="5 ДЕНЬ 5-11" sheetId="7" r:id="rId5"/>
    <sheet name="6 ДЕНЬ 5-11 " sheetId="8" r:id="rId6"/>
    <sheet name="7 ДЕНЬ 5-11" sheetId="9" r:id="rId7"/>
    <sheet name="8 ДЕНЬ 5-11 " sheetId="10" r:id="rId8"/>
    <sheet name="9 ДЕНЬ 5-11 " sheetId="11" r:id="rId9"/>
    <sheet name="10 ДЕНЬ 5-11 " sheetId="12" r:id="rId10"/>
    <sheet name="Лист2" sheetId="2" r:id="rId11"/>
    <sheet name="Лист3" sheetId="3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" i="12" l="1"/>
  <c r="F6" i="12"/>
  <c r="G6" i="12"/>
  <c r="D6" i="12"/>
  <c r="E6" i="11"/>
  <c r="F6" i="11"/>
  <c r="G6" i="11"/>
  <c r="D6" i="11"/>
  <c r="E6" i="10"/>
  <c r="F6" i="10"/>
  <c r="G6" i="10"/>
  <c r="D6" i="10"/>
  <c r="E6" i="9"/>
  <c r="F6" i="9"/>
  <c r="G6" i="9"/>
  <c r="D6" i="9"/>
  <c r="E6" i="8"/>
  <c r="F6" i="8"/>
  <c r="G6" i="8"/>
  <c r="D6" i="8"/>
  <c r="D6" i="6"/>
  <c r="E6" i="5"/>
  <c r="F6" i="5"/>
  <c r="G6" i="5"/>
  <c r="D6" i="5"/>
  <c r="E6" i="1"/>
  <c r="F6" i="1"/>
  <c r="G6" i="1"/>
  <c r="D6" i="1"/>
  <c r="E6" i="4"/>
  <c r="F6" i="4"/>
  <c r="G6" i="4"/>
  <c r="D6" i="4"/>
  <c r="E21" i="10"/>
  <c r="F21" i="10"/>
  <c r="G21" i="10"/>
  <c r="D21" i="10"/>
  <c r="E20" i="9"/>
  <c r="F20" i="9"/>
  <c r="G20" i="9"/>
  <c r="D20" i="9"/>
  <c r="D36" i="4"/>
  <c r="E44" i="1"/>
  <c r="F44" i="1"/>
  <c r="G44" i="1"/>
  <c r="E39" i="1"/>
  <c r="F39" i="1"/>
  <c r="G39" i="1"/>
  <c r="E30" i="1"/>
  <c r="F30" i="1"/>
  <c r="G30" i="1"/>
  <c r="E17" i="1"/>
  <c r="F17" i="1"/>
  <c r="G17" i="1"/>
  <c r="D44" i="1"/>
  <c r="G26" i="12"/>
  <c r="F26" i="12"/>
  <c r="E26" i="12"/>
  <c r="D26" i="12"/>
  <c r="G29" i="11"/>
  <c r="F29" i="11"/>
  <c r="E29" i="11"/>
  <c r="D29" i="11"/>
  <c r="G38" i="10"/>
  <c r="F38" i="10"/>
  <c r="E38" i="10"/>
  <c r="D38" i="10"/>
  <c r="G37" i="9"/>
  <c r="F37" i="9"/>
  <c r="E37" i="9"/>
  <c r="D37" i="9"/>
  <c r="G22" i="7"/>
  <c r="F22" i="7"/>
  <c r="E22" i="7"/>
  <c r="D22" i="7"/>
  <c r="G36" i="6"/>
  <c r="F36" i="6"/>
  <c r="E36" i="6"/>
  <c r="D36" i="6"/>
  <c r="G29" i="5"/>
  <c r="F29" i="5"/>
  <c r="E29" i="5"/>
  <c r="D29" i="5"/>
  <c r="G31" i="4"/>
  <c r="F31" i="4"/>
  <c r="E31" i="4"/>
  <c r="D31" i="4"/>
  <c r="D39" i="1"/>
  <c r="G32" i="8"/>
  <c r="F32" i="8"/>
  <c r="E32" i="8"/>
  <c r="D32" i="8"/>
  <c r="D29" i="10" l="1"/>
  <c r="E16" i="10"/>
  <c r="F16" i="10"/>
  <c r="G16" i="10"/>
  <c r="D16" i="10"/>
  <c r="E21" i="4"/>
  <c r="F21" i="4"/>
  <c r="G21" i="4"/>
  <c r="D21" i="4"/>
  <c r="D41" i="4"/>
  <c r="D49" i="4" s="1"/>
  <c r="E41" i="4"/>
  <c r="E49" i="4" s="1"/>
  <c r="F41" i="4"/>
  <c r="G41" i="4"/>
  <c r="E22" i="1"/>
  <c r="E49" i="1" s="1"/>
  <c r="F22" i="1"/>
  <c r="F49" i="1" s="1"/>
  <c r="G22" i="1"/>
  <c r="G49" i="1" s="1"/>
  <c r="D22" i="1"/>
  <c r="E21" i="8"/>
  <c r="F21" i="8"/>
  <c r="G21" i="8"/>
  <c r="D21" i="8"/>
  <c r="G32" i="7"/>
  <c r="F32" i="7"/>
  <c r="E32" i="7"/>
  <c r="D32" i="7"/>
  <c r="E37" i="8"/>
  <c r="F37" i="8"/>
  <c r="F39" i="8" s="1"/>
  <c r="G37" i="8"/>
  <c r="D37" i="8"/>
  <c r="G36" i="4"/>
  <c r="F36" i="4"/>
  <c r="E36" i="4"/>
  <c r="D30" i="1"/>
  <c r="D49" i="1" s="1"/>
  <c r="D17" i="1"/>
  <c r="E10" i="7"/>
  <c r="F10" i="7"/>
  <c r="G10" i="7"/>
  <c r="D10" i="7"/>
  <c r="E36" i="12"/>
  <c r="E38" i="12" s="1"/>
  <c r="F36" i="12"/>
  <c r="G36" i="12"/>
  <c r="D36" i="12"/>
  <c r="G31" i="12"/>
  <c r="F31" i="12"/>
  <c r="E31" i="12"/>
  <c r="D31" i="12"/>
  <c r="G17" i="12"/>
  <c r="F17" i="12"/>
  <c r="E17" i="12"/>
  <c r="D17" i="12"/>
  <c r="E27" i="11"/>
  <c r="E34" i="11" s="1"/>
  <c r="F27" i="11"/>
  <c r="F34" i="11" s="1"/>
  <c r="G27" i="11"/>
  <c r="G34" i="11" s="1"/>
  <c r="D27" i="11"/>
  <c r="D34" i="11" s="1"/>
  <c r="G19" i="11"/>
  <c r="F19" i="11"/>
  <c r="E19" i="11"/>
  <c r="D19" i="11"/>
  <c r="E43" i="10"/>
  <c r="F43" i="10"/>
  <c r="G43" i="10"/>
  <c r="D43" i="10"/>
  <c r="D47" i="10" s="1"/>
  <c r="G29" i="10"/>
  <c r="F29" i="10"/>
  <c r="E29" i="10"/>
  <c r="E42" i="9"/>
  <c r="E47" i="9" s="1"/>
  <c r="F42" i="9"/>
  <c r="G42" i="9"/>
  <c r="D42" i="9"/>
  <c r="E16" i="9"/>
  <c r="F16" i="9"/>
  <c r="G16" i="9"/>
  <c r="D16" i="9"/>
  <c r="G28" i="9"/>
  <c r="F28" i="9"/>
  <c r="E28" i="9"/>
  <c r="D28" i="9"/>
  <c r="E28" i="8"/>
  <c r="F28" i="8"/>
  <c r="G28" i="8"/>
  <c r="D28" i="8"/>
  <c r="D16" i="8"/>
  <c r="E16" i="8"/>
  <c r="F16" i="8"/>
  <c r="G16" i="8"/>
  <c r="G27" i="7"/>
  <c r="F27" i="7"/>
  <c r="E27" i="7"/>
  <c r="D27" i="7"/>
  <c r="E6" i="7"/>
  <c r="F6" i="7"/>
  <c r="G6" i="7"/>
  <c r="D6" i="7"/>
  <c r="G13" i="7"/>
  <c r="F13" i="7"/>
  <c r="E13" i="7"/>
  <c r="D13" i="7"/>
  <c r="E41" i="6"/>
  <c r="F41" i="6"/>
  <c r="G41" i="6"/>
  <c r="D41" i="6"/>
  <c r="D31" i="6"/>
  <c r="E31" i="6"/>
  <c r="F31" i="6"/>
  <c r="G31" i="6"/>
  <c r="E17" i="6"/>
  <c r="F17" i="6"/>
  <c r="G17" i="6"/>
  <c r="D17" i="6"/>
  <c r="D43" i="6" s="1"/>
  <c r="E6" i="6"/>
  <c r="F6" i="6"/>
  <c r="F43" i="6" s="1"/>
  <c r="G6" i="6"/>
  <c r="G43" i="6" s="1"/>
  <c r="G22" i="6"/>
  <c r="F22" i="6"/>
  <c r="E22" i="6"/>
  <c r="D22" i="6"/>
  <c r="E34" i="5"/>
  <c r="F34" i="5"/>
  <c r="G34" i="5"/>
  <c r="E24" i="5"/>
  <c r="F24" i="5"/>
  <c r="G24" i="5"/>
  <c r="D24" i="5"/>
  <c r="D34" i="5"/>
  <c r="G16" i="5"/>
  <c r="F16" i="5"/>
  <c r="E16" i="5"/>
  <c r="D16" i="5"/>
  <c r="E43" i="6" l="1"/>
  <c r="G47" i="10"/>
  <c r="D38" i="7"/>
  <c r="G49" i="4"/>
  <c r="G39" i="5"/>
  <c r="F47" i="10"/>
  <c r="E38" i="7"/>
  <c r="F49" i="4"/>
  <c r="F39" i="5"/>
  <c r="E47" i="10"/>
  <c r="F38" i="7"/>
  <c r="G38" i="7"/>
  <c r="D47" i="9"/>
  <c r="G47" i="9"/>
  <c r="E39" i="8"/>
  <c r="E39" i="5"/>
  <c r="F47" i="9"/>
  <c r="D38" i="12"/>
  <c r="D39" i="5"/>
  <c r="G38" i="12"/>
  <c r="D39" i="8"/>
  <c r="F38" i="12"/>
  <c r="G39" i="8"/>
</calcChain>
</file>

<file path=xl/sharedStrings.xml><?xml version="1.0" encoding="utf-8"?>
<sst xmlns="http://schemas.openxmlformats.org/spreadsheetml/2006/main" count="496" uniqueCount="114">
  <si>
    <t>Наименование блюда</t>
  </si>
  <si>
    <t>Выход</t>
  </si>
  <si>
    <t>Брутто, г</t>
  </si>
  <si>
    <t>Нетто,г</t>
  </si>
  <si>
    <t>Химический состав</t>
  </si>
  <si>
    <t>Белки, г</t>
  </si>
  <si>
    <t>Жиры, г</t>
  </si>
  <si>
    <t>Углевады, г</t>
  </si>
  <si>
    <t>ВОДА ПИТЬЕВАЯ</t>
  </si>
  <si>
    <t>СОЛЬ</t>
  </si>
  <si>
    <t>САХАР ПЕСОК</t>
  </si>
  <si>
    <t>ХЛЕБ</t>
  </si>
  <si>
    <t>МУКА ПШЕНИЧНАЯ ВЫСШ СОРТ</t>
  </si>
  <si>
    <t>ДРОЖЖИ</t>
  </si>
  <si>
    <t>ИТОГО:</t>
  </si>
  <si>
    <t>Энергети-ческая ценность, ккал</t>
  </si>
  <si>
    <t>МАСЛО ПОДСОЛНЕЧНОЕ РАФИНИРОВАННОЕ</t>
  </si>
  <si>
    <t>СУП КАРТОФЕЛЬНЫЙ С МАКАРОННЫМИ ИЗДЕЛИЯМИ</t>
  </si>
  <si>
    <t>КАРТОФЕЛЬ</t>
  </si>
  <si>
    <t>МАКАРОННЫЕ ИЗДЕЛИЯ ВЫСШ. СОРТ</t>
  </si>
  <si>
    <t>МОРКОВЬ КРАСНАЯ</t>
  </si>
  <si>
    <t>ЛУК РЕПЧАТЫЙ</t>
  </si>
  <si>
    <t>ЧАЙ С САХАРОМ</t>
  </si>
  <si>
    <t>ЧАЙ ЧЕРНЫЙ БАЙХОВЫЙ</t>
  </si>
  <si>
    <t>Завтрак, Обед</t>
  </si>
  <si>
    <t>СУП РАССОЛЬНИК ЛЕНИНГРАДСКИЙ</t>
  </si>
  <si>
    <t>КРУПА ПЕРЛОВАЯ</t>
  </si>
  <si>
    <t>ОГУРЦЫ СОЛЕНЫЕ</t>
  </si>
  <si>
    <t>СМЕТАНА 20% ЖИРНОСТИ</t>
  </si>
  <si>
    <t>КАРТОФЕЛЬ ТУШЕНЫЙ С МЯСОМ ПТИЦЫ</t>
  </si>
  <si>
    <t>ТОМАТНАЯ ПАСТА</t>
  </si>
  <si>
    <t>КУРЫ ПОЛУПОТР. 1 КАТЕГОРИИ</t>
  </si>
  <si>
    <t>ДЕНЬ 1</t>
  </si>
  <si>
    <t>ДЕНЬ 2</t>
  </si>
  <si>
    <t>КАПУСТА БЕЛОКАЧАННАЯ</t>
  </si>
  <si>
    <t xml:space="preserve">ЛУК РЕПЧАТЫЙ </t>
  </si>
  <si>
    <t>ЛИМОНАННАЯ КИСЛОТА</t>
  </si>
  <si>
    <t>ПЕРТРУШКА (КОРЕНЬ)</t>
  </si>
  <si>
    <t>КАША ГРЕЧНЕВАЯ РАССЫПЧАТАЯ</t>
  </si>
  <si>
    <t>КРУПА ГРЕЧНЕВАЯ ЯДРИЦА</t>
  </si>
  <si>
    <t>МАСЛО СЛАДКОЕ - СЛИВОЧНОЕ НЕСОЛЕНОЕ</t>
  </si>
  <si>
    <t>СОУС ТОМАТНЫЙ № 364</t>
  </si>
  <si>
    <t>КОМПОТ ИЗ СМЕСИ СУХОФРУКТОВ</t>
  </si>
  <si>
    <t>СУХХРФРУКТЫ (СМЕСЬ)</t>
  </si>
  <si>
    <t>ЛИМОННАЯ КИСЛОТА</t>
  </si>
  <si>
    <t>ДЕНЬ 3</t>
  </si>
  <si>
    <t>ПЛОВ</t>
  </si>
  <si>
    <t>КРУПА РИСОВАЯ</t>
  </si>
  <si>
    <t>КИСЕЛЬ</t>
  </si>
  <si>
    <t>ДЕНЬ 4</t>
  </si>
  <si>
    <t>ГОРОХ ЛУЩЕНЫЙ</t>
  </si>
  <si>
    <t>СУП КАРТОФЕЛЬНЫЙ С БОБОВЫМИ</t>
  </si>
  <si>
    <t>МОЛОКО КОНЦЕНТРИВАННОЕ</t>
  </si>
  <si>
    <t>КАША РИСОВАЯ РАССЫПЧАТАЯ</t>
  </si>
  <si>
    <t>РЫБА ЗАПЕЧЕННАЯ В СМЕТАННОМ СОУСЕ</t>
  </si>
  <si>
    <t>РЫБА МИНТАЙ НЕРАЗДЕЛАННЫЙ</t>
  </si>
  <si>
    <t>КОФЕЙНЫЙ НАПИТОК</t>
  </si>
  <si>
    <t>ПЕЧЕНЬЕ</t>
  </si>
  <si>
    <t>ПЕЧЕНЬЕ САХАРНОЕ МУКА ВЫСШ СОРТ</t>
  </si>
  <si>
    <t>ДЕНЬ 5</t>
  </si>
  <si>
    <t>Завтрак,  Обед</t>
  </si>
  <si>
    <t>МАКАРОННЫЕ ИЗДЕЛИЯ ОТВАРНЫЕ</t>
  </si>
  <si>
    <t>МАКАРОННЫЕ ИЗДЕЛИЯ ВЫСШ СОРТ</t>
  </si>
  <si>
    <t>ПТИЦА  ОТВАРНАЯ</t>
  </si>
  <si>
    <t>ОГУРЦЫ ГРУНТОВЫЕ</t>
  </si>
  <si>
    <t>СУП ИЗ ОВОЩЕЙ</t>
  </si>
  <si>
    <t>КАША ПШЕННАЯ РАССЫПЧАТАЯ</t>
  </si>
  <si>
    <t>КРУПА ПШЕНО</t>
  </si>
  <si>
    <t>ГУЛЯШ</t>
  </si>
  <si>
    <t>70/50</t>
  </si>
  <si>
    <t>СУП РИСОВЫЙ</t>
  </si>
  <si>
    <t xml:space="preserve">СОЛЬ </t>
  </si>
  <si>
    <t>БИТОЧКИ</t>
  </si>
  <si>
    <t>ДЕНЬ 8</t>
  </si>
  <si>
    <t>ТЕФТЕЛИ ИЗ ГОВЯДИНЫ С РИСОМ (ПАРОВЫЕ)</t>
  </si>
  <si>
    <t>ЩИ ИЗ ВСЕЖЕЙ КАПУСТЫ С КАРТОФЕЛЕМ</t>
  </si>
  <si>
    <t>СОК</t>
  </si>
  <si>
    <t>СОК ВИНОГРАДНЫЙ</t>
  </si>
  <si>
    <t>ДЕНЬ 10</t>
  </si>
  <si>
    <t>ФРУКТ</t>
  </si>
  <si>
    <t>ЯБЛОКИ</t>
  </si>
  <si>
    <t>ДЕНЬ 9</t>
  </si>
  <si>
    <t>ДЕНЬ 7</t>
  </si>
  <si>
    <t>ДЕНЬ 6</t>
  </si>
  <si>
    <t>Углеводы, г</t>
  </si>
  <si>
    <t>ВОДА ПИТЬНВАЯ</t>
  </si>
  <si>
    <t>МАСЛО РАСТИТЕЛЬННОЕ РАФИНИРОВАНОЕ</t>
  </si>
  <si>
    <t>САХАР</t>
  </si>
  <si>
    <t>ПЕТРУШКА (ЗЕЛЕНЬ)</t>
  </si>
  <si>
    <t>ПЕТРУШКА (КОРЕНЬ)</t>
  </si>
  <si>
    <t>БОРЩ С КАПУСТОЙ И КАРТОФЕЛЕМ</t>
  </si>
  <si>
    <t>СВЕКЛА</t>
  </si>
  <si>
    <t xml:space="preserve">СМЕТАНА </t>
  </si>
  <si>
    <t>КОТЛЕТЫ</t>
  </si>
  <si>
    <t>СУХАРИ ПАНИРОВОЧНЫЕ</t>
  </si>
  <si>
    <t>СМЕТАНА</t>
  </si>
  <si>
    <t>СЫР ГОЛАНСКИЙ</t>
  </si>
  <si>
    <t>0,020г</t>
  </si>
  <si>
    <t>САЛАТ ИЗ БЕЛОКАЧЕННОЙ КАПУСТЫ</t>
  </si>
  <si>
    <t>ЛУК ЗЕЛЕНЫЙ</t>
  </si>
  <si>
    <t>салат из вежих помидор</t>
  </si>
  <si>
    <t>ТОМАТЫ ГРУНТОВЫЕ</t>
  </si>
  <si>
    <t>САЛАТ ИЗ СВЕЖИХ ОГУРЦОВ</t>
  </si>
  <si>
    <t>МАСЛО ПОРЦИЯМИ</t>
  </si>
  <si>
    <t>МАСЛО СЛАДКО-СЛИВОЧНОЕ НЕСОЛЕНОЕ</t>
  </si>
  <si>
    <t>ГОВЯДИНА Б/К</t>
  </si>
  <si>
    <t>СВИНИНА МЯСНАЯ</t>
  </si>
  <si>
    <t xml:space="preserve">ГОВЯДИНА </t>
  </si>
  <si>
    <t>СВИНИНА</t>
  </si>
  <si>
    <t>МАСЛО ПОДСОЛ РАФИНИР</t>
  </si>
  <si>
    <t>МАСЛО ПОДСОЛ  РАФИНИР</t>
  </si>
  <si>
    <t>МЯСО КУР</t>
  </si>
  <si>
    <t>0,200Г</t>
  </si>
  <si>
    <t>Возраст детей  от 12-18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</si>
</sst>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i/>
      <sz val="16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2" fillId="0" borderId="10" xfId="0" applyFont="1" applyBorder="1"/>
    <xf numFmtId="0" fontId="2" fillId="0" borderId="11" xfId="0" applyFont="1" applyBorder="1"/>
    <xf numFmtId="164" fontId="2" fillId="0" borderId="11" xfId="0" applyNumberFormat="1" applyFont="1" applyBorder="1"/>
    <xf numFmtId="164" fontId="2" fillId="0" borderId="12" xfId="0" applyNumberFormat="1" applyFont="1" applyBorder="1"/>
    <xf numFmtId="0" fontId="2" fillId="0" borderId="2" xfId="0" applyFont="1" applyBorder="1"/>
    <xf numFmtId="0" fontId="2" fillId="0" borderId="1" xfId="0" applyFont="1" applyBorder="1"/>
    <xf numFmtId="164" fontId="2" fillId="0" borderId="1" xfId="0" applyNumberFormat="1" applyFont="1" applyBorder="1"/>
    <xf numFmtId="164" fontId="2" fillId="0" borderId="3" xfId="0" applyNumberFormat="1" applyFont="1" applyBorder="1"/>
    <xf numFmtId="0" fontId="2" fillId="0" borderId="4" xfId="0" applyFont="1" applyBorder="1" applyAlignment="1">
      <alignment wrapText="1"/>
    </xf>
    <xf numFmtId="0" fontId="2" fillId="0" borderId="5" xfId="0" applyFont="1" applyBorder="1"/>
    <xf numFmtId="164" fontId="2" fillId="0" borderId="5" xfId="0" applyNumberFormat="1" applyFont="1" applyBorder="1"/>
    <xf numFmtId="164" fontId="2" fillId="0" borderId="6" xfId="0" applyNumberFormat="1" applyFont="1" applyBorder="1"/>
    <xf numFmtId="0" fontId="1" fillId="0" borderId="13" xfId="0" applyFont="1" applyBorder="1" applyAlignment="1">
      <alignment vertical="center"/>
    </xf>
    <xf numFmtId="0" fontId="1" fillId="0" borderId="20" xfId="0" applyFont="1" applyBorder="1" applyAlignment="1">
      <alignment vertical="center"/>
    </xf>
    <xf numFmtId="0" fontId="1" fillId="0" borderId="21" xfId="0" applyFont="1" applyBorder="1" applyAlignment="1">
      <alignment horizontal="center" vertical="center"/>
    </xf>
    <xf numFmtId="0" fontId="3" fillId="2" borderId="13" xfId="0" applyFont="1" applyFill="1" applyBorder="1" applyAlignment="1">
      <alignment wrapText="1"/>
    </xf>
    <xf numFmtId="164" fontId="3" fillId="0" borderId="14" xfId="0" applyNumberFormat="1" applyFont="1" applyBorder="1"/>
    <xf numFmtId="164" fontId="3" fillId="0" borderId="15" xfId="0" applyNumberFormat="1" applyFont="1" applyBorder="1"/>
    <xf numFmtId="0" fontId="3" fillId="2" borderId="13" xfId="0" applyFont="1" applyFill="1" applyBorder="1"/>
    <xf numFmtId="0" fontId="2" fillId="0" borderId="1" xfId="0" applyFont="1" applyBorder="1" applyAlignment="1">
      <alignment wrapText="1"/>
    </xf>
    <xf numFmtId="0" fontId="2" fillId="0" borderId="25" xfId="0" applyFont="1" applyBorder="1"/>
    <xf numFmtId="0" fontId="2" fillId="0" borderId="7" xfId="0" applyFont="1" applyBorder="1"/>
    <xf numFmtId="0" fontId="2" fillId="0" borderId="8" xfId="0" applyFont="1" applyBorder="1"/>
    <xf numFmtId="164" fontId="2" fillId="0" borderId="8" xfId="0" applyNumberFormat="1" applyFont="1" applyBorder="1"/>
    <xf numFmtId="164" fontId="2" fillId="0" borderId="9" xfId="0" applyNumberFormat="1" applyFont="1" applyBorder="1"/>
    <xf numFmtId="0" fontId="1" fillId="0" borderId="13" xfId="0" applyFont="1" applyBorder="1"/>
    <xf numFmtId="0" fontId="1" fillId="0" borderId="14" xfId="0" applyFont="1" applyBorder="1"/>
    <xf numFmtId="164" fontId="1" fillId="0" borderId="14" xfId="0" applyNumberFormat="1" applyFont="1" applyBorder="1"/>
    <xf numFmtId="164" fontId="1" fillId="0" borderId="15" xfId="0" applyNumberFormat="1" applyFont="1" applyBorder="1"/>
    <xf numFmtId="0" fontId="2" fillId="0" borderId="7" xfId="0" applyFont="1" applyBorder="1" applyAlignment="1">
      <alignment wrapText="1"/>
    </xf>
    <xf numFmtId="0" fontId="3" fillId="2" borderId="20" xfId="0" applyFont="1" applyFill="1" applyBorder="1"/>
    <xf numFmtId="164" fontId="3" fillId="0" borderId="21" xfId="0" applyNumberFormat="1" applyFont="1" applyBorder="1"/>
    <xf numFmtId="164" fontId="3" fillId="0" borderId="28" xfId="0" applyNumberFormat="1" applyFont="1" applyBorder="1"/>
    <xf numFmtId="0" fontId="2" fillId="0" borderId="2" xfId="0" applyFont="1" applyBorder="1" applyAlignment="1">
      <alignment wrapText="1"/>
    </xf>
    <xf numFmtId="0" fontId="3" fillId="2" borderId="2" xfId="0" applyFont="1" applyFill="1" applyBorder="1"/>
    <xf numFmtId="164" fontId="3" fillId="0" borderId="1" xfId="0" applyNumberFormat="1" applyFont="1" applyBorder="1"/>
    <xf numFmtId="164" fontId="3" fillId="0" borderId="3" xfId="0" applyNumberFormat="1" applyFont="1" applyBorder="1"/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3" fillId="0" borderId="22" xfId="0" applyFont="1" applyBorder="1" applyAlignment="1">
      <alignment horizontal="center" wrapText="1"/>
    </xf>
    <xf numFmtId="0" fontId="3" fillId="0" borderId="23" xfId="0" applyFont="1" applyBorder="1" applyAlignment="1">
      <alignment horizontal="center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/>
    </xf>
    <xf numFmtId="0" fontId="3" fillId="0" borderId="26" xfId="0" applyFont="1" applyBorder="1" applyAlignment="1">
      <alignment horizontal="center" wrapText="1"/>
    </xf>
    <xf numFmtId="0" fontId="3" fillId="0" borderId="27" xfId="0" applyFont="1" applyBorder="1" applyAlignment="1">
      <alignment horizontal="center" wrapText="1"/>
    </xf>
    <xf numFmtId="0" fontId="2" fillId="0" borderId="29" xfId="0" applyFont="1" applyBorder="1" applyAlignment="1">
      <alignment horizontal="center"/>
    </xf>
    <xf numFmtId="0" fontId="2" fillId="0" borderId="30" xfId="0" applyFont="1" applyBorder="1" applyAlignment="1">
      <alignment horizontal="center"/>
    </xf>
    <xf numFmtId="0" fontId="3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9"/>
  <sheetViews>
    <sheetView view="pageBreakPreview" zoomScale="110" zoomScaleSheetLayoutView="110" workbookViewId="0">
      <selection activeCell="A2" sqref="A2:G2"/>
    </sheetView>
  </sheetViews>
  <sheetFormatPr defaultRowHeight="15" x14ac:dyDescent="0.25"/>
  <cols>
    <col min="1" max="1" width="47.140625" customWidth="1"/>
    <col min="2" max="2" width="17" customWidth="1"/>
    <col min="3" max="3" width="16" customWidth="1"/>
    <col min="4" max="5" width="17.42578125" customWidth="1"/>
    <col min="6" max="6" width="16.42578125" customWidth="1"/>
    <col min="7" max="7" width="17" customWidth="1"/>
  </cols>
  <sheetData>
    <row r="1" spans="1:7" ht="21" x14ac:dyDescent="0.35">
      <c r="A1" s="1" t="s">
        <v>32</v>
      </c>
      <c r="B1" s="1"/>
      <c r="C1" s="1"/>
      <c r="D1" s="1"/>
      <c r="E1" s="1"/>
      <c r="F1" s="1"/>
      <c r="G1" s="1"/>
    </row>
    <row r="2" spans="1:7" ht="21.75" thickBot="1" x14ac:dyDescent="0.4">
      <c r="A2" s="41" t="s">
        <v>113</v>
      </c>
      <c r="B2" s="41"/>
      <c r="C2" s="41"/>
      <c r="D2" s="41"/>
      <c r="E2" s="41"/>
      <c r="F2" s="41"/>
      <c r="G2" s="41"/>
    </row>
    <row r="3" spans="1:7" ht="25.5" customHeight="1" thickBot="1" x14ac:dyDescent="0.3">
      <c r="A3" s="14" t="s">
        <v>0</v>
      </c>
      <c r="B3" s="47" t="s">
        <v>1</v>
      </c>
      <c r="C3" s="47"/>
      <c r="D3" s="47" t="s">
        <v>4</v>
      </c>
      <c r="E3" s="47"/>
      <c r="F3" s="48"/>
      <c r="G3" s="49" t="s">
        <v>15</v>
      </c>
    </row>
    <row r="4" spans="1:7" ht="63" customHeight="1" thickBot="1" x14ac:dyDescent="0.3">
      <c r="A4" s="15"/>
      <c r="B4" s="16" t="s">
        <v>2</v>
      </c>
      <c r="C4" s="16" t="s">
        <v>3</v>
      </c>
      <c r="D4" s="16" t="s">
        <v>5</v>
      </c>
      <c r="E4" s="16" t="s">
        <v>6</v>
      </c>
      <c r="F4" s="16" t="s">
        <v>7</v>
      </c>
      <c r="G4" s="50"/>
    </row>
    <row r="5" spans="1:7" ht="21.75" thickBot="1" x14ac:dyDescent="0.4">
      <c r="A5" s="44" t="s">
        <v>24</v>
      </c>
      <c r="B5" s="45"/>
      <c r="C5" s="45"/>
      <c r="D5" s="45"/>
      <c r="E5" s="45"/>
      <c r="F5" s="45"/>
      <c r="G5" s="46"/>
    </row>
    <row r="6" spans="1:7" ht="42.75" thickBot="1" x14ac:dyDescent="0.4">
      <c r="A6" s="17" t="s">
        <v>25</v>
      </c>
      <c r="B6" s="39">
        <v>250</v>
      </c>
      <c r="C6" s="40"/>
      <c r="D6" s="18">
        <f>D8+D9+D10+D12+D13+D15+D16+D11+D14+D7</f>
        <v>23.836000000000002</v>
      </c>
      <c r="E6" s="18">
        <f t="shared" ref="E6:G6" si="0">E8+E9+E10+E12+E13+E15+E16+E11+E14+E7</f>
        <v>9.4700000000000006</v>
      </c>
      <c r="F6" s="18">
        <f t="shared" si="0"/>
        <v>16.54</v>
      </c>
      <c r="G6" s="18">
        <f t="shared" si="0"/>
        <v>247.15299999999999</v>
      </c>
    </row>
    <row r="7" spans="1:7" ht="27" customHeight="1" x14ac:dyDescent="0.35">
      <c r="A7" s="2" t="s">
        <v>111</v>
      </c>
      <c r="B7" s="3">
        <v>30</v>
      </c>
      <c r="C7" s="3">
        <v>20</v>
      </c>
      <c r="D7" s="4">
        <v>21.39</v>
      </c>
      <c r="E7" s="4">
        <v>3.08</v>
      </c>
      <c r="F7" s="4">
        <v>0</v>
      </c>
      <c r="G7" s="5">
        <v>119</v>
      </c>
    </row>
    <row r="8" spans="1:7" ht="27" customHeight="1" x14ac:dyDescent="0.35">
      <c r="A8" s="2" t="s">
        <v>18</v>
      </c>
      <c r="B8" s="3">
        <v>106.8</v>
      </c>
      <c r="C8" s="3">
        <v>75</v>
      </c>
      <c r="D8" s="4">
        <v>0.23</v>
      </c>
      <c r="E8" s="4">
        <v>0.77</v>
      </c>
      <c r="F8" s="4">
        <v>1.74</v>
      </c>
      <c r="G8" s="5">
        <v>7.43</v>
      </c>
    </row>
    <row r="9" spans="1:7" ht="27" customHeight="1" x14ac:dyDescent="0.35">
      <c r="A9" s="2" t="s">
        <v>26</v>
      </c>
      <c r="B9" s="3">
        <v>5</v>
      </c>
      <c r="C9" s="3">
        <v>5</v>
      </c>
      <c r="D9" s="4">
        <v>0.88</v>
      </c>
      <c r="E9" s="4">
        <v>0.12</v>
      </c>
      <c r="F9" s="4">
        <v>6.17</v>
      </c>
      <c r="G9" s="5">
        <v>13.12</v>
      </c>
    </row>
    <row r="10" spans="1:7" ht="27" customHeight="1" x14ac:dyDescent="0.35">
      <c r="A10" s="2" t="s">
        <v>20</v>
      </c>
      <c r="B10" s="3">
        <v>12.5</v>
      </c>
      <c r="C10" s="3">
        <v>10</v>
      </c>
      <c r="D10" s="4">
        <v>0.108</v>
      </c>
      <c r="E10" s="4">
        <v>0.46</v>
      </c>
      <c r="F10" s="4">
        <v>1.02</v>
      </c>
      <c r="G10" s="5">
        <v>3.93</v>
      </c>
    </row>
    <row r="11" spans="1:7" ht="27" customHeight="1" x14ac:dyDescent="0.35">
      <c r="A11" s="2" t="s">
        <v>21</v>
      </c>
      <c r="B11" s="3">
        <v>6</v>
      </c>
      <c r="C11" s="3">
        <v>5</v>
      </c>
      <c r="D11" s="4">
        <v>0.128</v>
      </c>
      <c r="E11" s="4">
        <v>0.19</v>
      </c>
      <c r="F11" s="4">
        <v>0.99</v>
      </c>
      <c r="G11" s="5">
        <v>3.84</v>
      </c>
    </row>
    <row r="12" spans="1:7" ht="27" customHeight="1" x14ac:dyDescent="0.35">
      <c r="A12" s="2" t="s">
        <v>27</v>
      </c>
      <c r="B12" s="3">
        <v>16.8</v>
      </c>
      <c r="C12" s="3">
        <v>15</v>
      </c>
      <c r="D12" s="4">
        <v>7.0000000000000007E-2</v>
      </c>
      <c r="E12" s="4">
        <v>0.01</v>
      </c>
      <c r="F12" s="4">
        <v>0.14000000000000001</v>
      </c>
      <c r="G12" s="5">
        <v>0.53300000000000003</v>
      </c>
    </row>
    <row r="13" spans="1:7" ht="27" customHeight="1" x14ac:dyDescent="0.35">
      <c r="A13" s="6" t="s">
        <v>8</v>
      </c>
      <c r="B13" s="7">
        <v>190</v>
      </c>
      <c r="C13" s="7">
        <v>190</v>
      </c>
      <c r="D13" s="8">
        <v>0</v>
      </c>
      <c r="E13" s="8">
        <v>0</v>
      </c>
      <c r="F13" s="8">
        <v>0</v>
      </c>
      <c r="G13" s="9">
        <v>0</v>
      </c>
    </row>
    <row r="14" spans="1:7" ht="27" customHeight="1" x14ac:dyDescent="0.35">
      <c r="A14" s="6" t="s">
        <v>9</v>
      </c>
      <c r="B14" s="7">
        <v>5</v>
      </c>
      <c r="C14" s="7">
        <v>5</v>
      </c>
      <c r="D14" s="8">
        <v>0</v>
      </c>
      <c r="E14" s="8">
        <v>0</v>
      </c>
      <c r="F14" s="8">
        <v>0</v>
      </c>
      <c r="G14" s="9">
        <v>0</v>
      </c>
    </row>
    <row r="15" spans="1:7" ht="27" customHeight="1" x14ac:dyDescent="0.35">
      <c r="A15" s="6" t="s">
        <v>28</v>
      </c>
      <c r="B15" s="7">
        <v>5.8</v>
      </c>
      <c r="C15" s="7">
        <v>5.8</v>
      </c>
      <c r="D15" s="8">
        <v>0.23</v>
      </c>
      <c r="E15" s="8">
        <v>2.34</v>
      </c>
      <c r="F15" s="8">
        <v>0.28000000000000003</v>
      </c>
      <c r="G15" s="9">
        <v>8.6</v>
      </c>
    </row>
    <row r="16" spans="1:7" ht="27" customHeight="1" thickBot="1" x14ac:dyDescent="0.4">
      <c r="A16" s="10" t="s">
        <v>16</v>
      </c>
      <c r="B16" s="11">
        <v>5</v>
      </c>
      <c r="C16" s="11">
        <v>5</v>
      </c>
      <c r="D16" s="12">
        <v>0.8</v>
      </c>
      <c r="E16" s="12">
        <v>2.5</v>
      </c>
      <c r="F16" s="12">
        <v>6.2</v>
      </c>
      <c r="G16" s="13">
        <v>90.7</v>
      </c>
    </row>
    <row r="17" spans="1:7" ht="21.75" thickBot="1" x14ac:dyDescent="0.4">
      <c r="A17" s="20" t="s">
        <v>38</v>
      </c>
      <c r="B17" s="42">
        <v>150</v>
      </c>
      <c r="C17" s="43"/>
      <c r="D17" s="18">
        <f>D18+D19+D21</f>
        <v>4.8</v>
      </c>
      <c r="E17" s="18">
        <f t="shared" ref="E17:G17" si="1">E18+E19+E21</f>
        <v>5.8999999999999995</v>
      </c>
      <c r="F17" s="18">
        <f t="shared" si="1"/>
        <v>20.6</v>
      </c>
      <c r="G17" s="18">
        <f t="shared" si="1"/>
        <v>150.30000000000001</v>
      </c>
    </row>
    <row r="18" spans="1:7" ht="27" customHeight="1" x14ac:dyDescent="0.35">
      <c r="A18" s="2" t="s">
        <v>39</v>
      </c>
      <c r="B18" s="3">
        <v>40</v>
      </c>
      <c r="C18" s="3">
        <v>39.6</v>
      </c>
      <c r="D18" s="4">
        <v>4.8</v>
      </c>
      <c r="E18" s="4">
        <v>5.8</v>
      </c>
      <c r="F18" s="4">
        <v>20.6</v>
      </c>
      <c r="G18" s="5">
        <v>150.30000000000001</v>
      </c>
    </row>
    <row r="19" spans="1:7" ht="27" customHeight="1" x14ac:dyDescent="0.35">
      <c r="A19" s="2" t="s">
        <v>85</v>
      </c>
      <c r="B19" s="7">
        <v>103.8</v>
      </c>
      <c r="C19" s="7">
        <v>103.8</v>
      </c>
      <c r="D19" s="8">
        <v>0</v>
      </c>
      <c r="E19" s="8">
        <v>0</v>
      </c>
      <c r="F19" s="8">
        <v>0</v>
      </c>
      <c r="G19" s="9">
        <v>0</v>
      </c>
    </row>
    <row r="20" spans="1:7" ht="27" customHeight="1" x14ac:dyDescent="0.35">
      <c r="A20" s="6" t="s">
        <v>9</v>
      </c>
      <c r="B20" s="7">
        <v>1.3</v>
      </c>
      <c r="C20" s="7">
        <v>1.3</v>
      </c>
      <c r="D20" s="8">
        <v>0</v>
      </c>
      <c r="E20" s="8">
        <v>0</v>
      </c>
      <c r="F20" s="8">
        <v>0</v>
      </c>
      <c r="G20" s="9">
        <v>0</v>
      </c>
    </row>
    <row r="21" spans="1:7" ht="27" customHeight="1" thickBot="1" x14ac:dyDescent="0.4">
      <c r="A21" s="21" t="s">
        <v>86</v>
      </c>
      <c r="B21" s="7">
        <v>5</v>
      </c>
      <c r="C21" s="7">
        <v>5</v>
      </c>
      <c r="D21" s="4">
        <v>0</v>
      </c>
      <c r="E21" s="4">
        <v>0.1</v>
      </c>
      <c r="F21" s="4">
        <v>0</v>
      </c>
      <c r="G21" s="5">
        <v>0</v>
      </c>
    </row>
    <row r="22" spans="1:7" ht="21.75" thickBot="1" x14ac:dyDescent="0.4">
      <c r="A22" s="20" t="s">
        <v>93</v>
      </c>
      <c r="B22" s="42">
        <v>80</v>
      </c>
      <c r="C22" s="43"/>
      <c r="D22" s="18">
        <f>D23+D26+D27+D29+D24+D25+D28</f>
        <v>10.399999999999999</v>
      </c>
      <c r="E22" s="18">
        <f t="shared" ref="E22:G22" si="2">E23+E26+E27+E29+E24+E25+E28</f>
        <v>18.399999999999999</v>
      </c>
      <c r="F22" s="18">
        <f t="shared" si="2"/>
        <v>4.5</v>
      </c>
      <c r="G22" s="18">
        <f t="shared" si="2"/>
        <v>215.2</v>
      </c>
    </row>
    <row r="23" spans="1:7" ht="27" customHeight="1" x14ac:dyDescent="0.35">
      <c r="A23" s="2" t="s">
        <v>105</v>
      </c>
      <c r="B23" s="3">
        <v>35.200000000000003</v>
      </c>
      <c r="C23" s="3">
        <v>29.92</v>
      </c>
      <c r="D23" s="4">
        <v>6.6</v>
      </c>
      <c r="E23" s="4">
        <v>5.3</v>
      </c>
      <c r="F23" s="4">
        <v>1.9</v>
      </c>
      <c r="G23" s="5">
        <v>65.8</v>
      </c>
    </row>
    <row r="24" spans="1:7" ht="27" customHeight="1" x14ac:dyDescent="0.35">
      <c r="A24" s="6" t="s">
        <v>106</v>
      </c>
      <c r="B24" s="7">
        <v>35.200000000000003</v>
      </c>
      <c r="C24" s="7">
        <v>29.92</v>
      </c>
      <c r="D24" s="8">
        <v>3</v>
      </c>
      <c r="E24" s="8">
        <v>10.1</v>
      </c>
      <c r="F24" s="8">
        <v>2.2999999999999998</v>
      </c>
      <c r="G24" s="9">
        <v>105.8</v>
      </c>
    </row>
    <row r="25" spans="1:7" ht="27" customHeight="1" x14ac:dyDescent="0.35">
      <c r="A25" s="21" t="s">
        <v>85</v>
      </c>
      <c r="B25" s="7">
        <v>17.600000000000001</v>
      </c>
      <c r="C25" s="7">
        <v>17.600000000000001</v>
      </c>
      <c r="D25" s="4">
        <v>0</v>
      </c>
      <c r="E25" s="4">
        <v>0</v>
      </c>
      <c r="F25" s="4">
        <v>0</v>
      </c>
      <c r="G25" s="5">
        <v>0</v>
      </c>
    </row>
    <row r="26" spans="1:7" ht="27" customHeight="1" x14ac:dyDescent="0.35">
      <c r="A26" s="21" t="s">
        <v>94</v>
      </c>
      <c r="B26" s="7">
        <v>8.0000000000000002E-3</v>
      </c>
      <c r="C26" s="7">
        <v>8.0000000000000002E-3</v>
      </c>
      <c r="D26" s="4">
        <v>0.7</v>
      </c>
      <c r="E26" s="4">
        <v>0</v>
      </c>
      <c r="F26" s="4">
        <v>0</v>
      </c>
      <c r="G26" s="5">
        <v>14.9</v>
      </c>
    </row>
    <row r="27" spans="1:7" ht="27" customHeight="1" x14ac:dyDescent="0.35">
      <c r="A27" s="6" t="s">
        <v>9</v>
      </c>
      <c r="B27" s="7">
        <v>0.6</v>
      </c>
      <c r="C27" s="7">
        <v>0.6</v>
      </c>
      <c r="D27" s="8">
        <v>0</v>
      </c>
      <c r="E27" s="8">
        <v>0</v>
      </c>
      <c r="F27" s="8">
        <v>0</v>
      </c>
      <c r="G27" s="9">
        <v>0</v>
      </c>
    </row>
    <row r="28" spans="1:7" ht="27" customHeight="1" thickBot="1" x14ac:dyDescent="0.4">
      <c r="A28" s="10" t="s">
        <v>16</v>
      </c>
      <c r="B28" s="11">
        <v>4.8</v>
      </c>
      <c r="C28" s="11">
        <v>4.8</v>
      </c>
      <c r="D28" s="12">
        <v>0</v>
      </c>
      <c r="E28" s="12">
        <v>3</v>
      </c>
      <c r="F28" s="12">
        <v>0</v>
      </c>
      <c r="G28" s="13">
        <v>27</v>
      </c>
    </row>
    <row r="29" spans="1:7" ht="27" customHeight="1" thickBot="1" x14ac:dyDescent="0.4">
      <c r="A29" s="21" t="s">
        <v>35</v>
      </c>
      <c r="B29" s="7">
        <v>2E-3</v>
      </c>
      <c r="C29" s="7">
        <v>2E-3</v>
      </c>
      <c r="D29" s="4">
        <v>0.1</v>
      </c>
      <c r="E29" s="4">
        <v>0</v>
      </c>
      <c r="F29" s="4">
        <v>0.3</v>
      </c>
      <c r="G29" s="5">
        <v>1.7</v>
      </c>
    </row>
    <row r="30" spans="1:7" ht="21.75" thickBot="1" x14ac:dyDescent="0.4">
      <c r="A30" s="20" t="s">
        <v>41</v>
      </c>
      <c r="B30" s="42">
        <v>50</v>
      </c>
      <c r="C30" s="43"/>
      <c r="D30" s="18">
        <f>D31+D32+D33+D34+D35+D36+D37+D38</f>
        <v>0.436</v>
      </c>
      <c r="E30" s="18">
        <f t="shared" ref="E30:G30" si="3">E31+E32+E33+E34+E35+E36+E37+E38</f>
        <v>2.75</v>
      </c>
      <c r="F30" s="18">
        <f t="shared" si="3"/>
        <v>3.4099999999999997</v>
      </c>
      <c r="G30" s="18">
        <f t="shared" si="3"/>
        <v>39.9</v>
      </c>
    </row>
    <row r="31" spans="1:7" ht="27" customHeight="1" x14ac:dyDescent="0.35">
      <c r="A31" s="22" t="s">
        <v>8</v>
      </c>
      <c r="B31" s="3">
        <v>45</v>
      </c>
      <c r="C31" s="3">
        <v>45</v>
      </c>
      <c r="D31" s="4">
        <v>0</v>
      </c>
      <c r="E31" s="4">
        <v>0</v>
      </c>
      <c r="F31" s="4">
        <v>0</v>
      </c>
      <c r="G31" s="5">
        <v>0</v>
      </c>
    </row>
    <row r="32" spans="1:7" ht="27" customHeight="1" x14ac:dyDescent="0.35">
      <c r="A32" s="6" t="s">
        <v>16</v>
      </c>
      <c r="B32" s="7">
        <v>2</v>
      </c>
      <c r="C32" s="7">
        <v>2</v>
      </c>
      <c r="D32" s="8">
        <v>0</v>
      </c>
      <c r="E32" s="8">
        <v>2.1</v>
      </c>
      <c r="F32" s="8">
        <v>0</v>
      </c>
      <c r="G32" s="8">
        <v>10.6</v>
      </c>
    </row>
    <row r="33" spans="1:7" ht="27" customHeight="1" x14ac:dyDescent="0.35">
      <c r="A33" s="2" t="s">
        <v>12</v>
      </c>
      <c r="B33" s="3">
        <v>2</v>
      </c>
      <c r="C33" s="3">
        <v>2</v>
      </c>
      <c r="D33" s="4">
        <v>0.2</v>
      </c>
      <c r="E33" s="4">
        <v>0</v>
      </c>
      <c r="F33" s="4">
        <v>0</v>
      </c>
      <c r="G33" s="5">
        <v>5.5</v>
      </c>
    </row>
    <row r="34" spans="1:7" ht="27" customHeight="1" x14ac:dyDescent="0.35">
      <c r="A34" s="21" t="s">
        <v>20</v>
      </c>
      <c r="B34" s="7">
        <v>4</v>
      </c>
      <c r="C34" s="7">
        <v>3</v>
      </c>
      <c r="D34" s="4">
        <v>0.108</v>
      </c>
      <c r="E34" s="4">
        <v>0.46</v>
      </c>
      <c r="F34" s="4">
        <v>1.02</v>
      </c>
      <c r="G34" s="5">
        <v>1.2</v>
      </c>
    </row>
    <row r="35" spans="1:7" ht="27" customHeight="1" x14ac:dyDescent="0.35">
      <c r="A35" s="21" t="s">
        <v>35</v>
      </c>
      <c r="B35" s="7">
        <v>1.2</v>
      </c>
      <c r="C35" s="7">
        <v>1</v>
      </c>
      <c r="D35" s="4">
        <v>0.128</v>
      </c>
      <c r="E35" s="4">
        <v>0.19</v>
      </c>
      <c r="F35" s="4">
        <v>0.99</v>
      </c>
      <c r="G35" s="5">
        <v>1.1000000000000001</v>
      </c>
    </row>
    <row r="36" spans="1:7" ht="27" customHeight="1" x14ac:dyDescent="0.35">
      <c r="A36" s="21" t="s">
        <v>30</v>
      </c>
      <c r="B36" s="7">
        <v>5</v>
      </c>
      <c r="C36" s="7">
        <v>5</v>
      </c>
      <c r="D36" s="4">
        <v>0</v>
      </c>
      <c r="E36" s="4">
        <v>0</v>
      </c>
      <c r="F36" s="4">
        <v>0</v>
      </c>
      <c r="G36" s="5">
        <v>12.6</v>
      </c>
    </row>
    <row r="37" spans="1:7" ht="27" customHeight="1" x14ac:dyDescent="0.35">
      <c r="A37" s="2" t="s">
        <v>9</v>
      </c>
      <c r="B37" s="3">
        <v>5</v>
      </c>
      <c r="C37" s="3">
        <v>5</v>
      </c>
      <c r="D37" s="4">
        <v>0</v>
      </c>
      <c r="E37" s="4">
        <v>0</v>
      </c>
      <c r="F37" s="4">
        <v>0</v>
      </c>
      <c r="G37" s="5">
        <v>0</v>
      </c>
    </row>
    <row r="38" spans="1:7" ht="27" customHeight="1" thickBot="1" x14ac:dyDescent="0.4">
      <c r="A38" s="21" t="s">
        <v>10</v>
      </c>
      <c r="B38" s="7">
        <v>1</v>
      </c>
      <c r="C38" s="7">
        <v>1</v>
      </c>
      <c r="D38" s="8">
        <v>0</v>
      </c>
      <c r="E38" s="8">
        <v>0</v>
      </c>
      <c r="F38" s="8">
        <v>1.4</v>
      </c>
      <c r="G38" s="9">
        <v>8.9</v>
      </c>
    </row>
    <row r="39" spans="1:7" ht="21.75" thickBot="1" x14ac:dyDescent="0.4">
      <c r="A39" s="20" t="s">
        <v>11</v>
      </c>
      <c r="B39" s="42">
        <v>60</v>
      </c>
      <c r="C39" s="43"/>
      <c r="D39" s="18">
        <f>D40++D41+D42+D43</f>
        <v>4.6909999999999998</v>
      </c>
      <c r="E39" s="18">
        <f t="shared" ref="E39:G39" si="4">E40++E41+E42+E43</f>
        <v>1.0010000000000001</v>
      </c>
      <c r="F39" s="18">
        <f t="shared" si="4"/>
        <v>28.200000000000003</v>
      </c>
      <c r="G39" s="18">
        <f t="shared" si="4"/>
        <v>137.03399999999999</v>
      </c>
    </row>
    <row r="40" spans="1:7" ht="27" customHeight="1" x14ac:dyDescent="0.35">
      <c r="A40" s="2" t="s">
        <v>12</v>
      </c>
      <c r="B40" s="3">
        <v>44.4</v>
      </c>
      <c r="C40" s="3">
        <v>44.4</v>
      </c>
      <c r="D40" s="4">
        <v>0.996</v>
      </c>
      <c r="E40" s="4">
        <v>9.0999999999999998E-2</v>
      </c>
      <c r="F40" s="4">
        <v>13.114000000000001</v>
      </c>
      <c r="G40" s="5">
        <v>17.934000000000001</v>
      </c>
    </row>
    <row r="41" spans="1:7" ht="27" customHeight="1" x14ac:dyDescent="0.35">
      <c r="A41" s="6" t="s">
        <v>13</v>
      </c>
      <c r="B41" s="7">
        <v>4</v>
      </c>
      <c r="C41" s="7">
        <v>4</v>
      </c>
      <c r="D41" s="8">
        <v>1.2949999999999999</v>
      </c>
      <c r="E41" s="8">
        <v>0.01</v>
      </c>
      <c r="F41" s="8">
        <v>0.98599999999999999</v>
      </c>
      <c r="G41" s="9">
        <v>5.3</v>
      </c>
    </row>
    <row r="42" spans="1:7" ht="27" customHeight="1" x14ac:dyDescent="0.35">
      <c r="A42" s="6" t="s">
        <v>9</v>
      </c>
      <c r="B42" s="7">
        <v>8</v>
      </c>
      <c r="C42" s="7">
        <v>8</v>
      </c>
      <c r="D42" s="8">
        <v>0</v>
      </c>
      <c r="E42" s="8">
        <v>0</v>
      </c>
      <c r="F42" s="8">
        <v>0</v>
      </c>
      <c r="G42" s="9">
        <v>0</v>
      </c>
    </row>
    <row r="43" spans="1:7" ht="27" customHeight="1" thickBot="1" x14ac:dyDescent="0.4">
      <c r="A43" s="10" t="s">
        <v>16</v>
      </c>
      <c r="B43" s="11">
        <v>4</v>
      </c>
      <c r="C43" s="11">
        <v>4</v>
      </c>
      <c r="D43" s="12">
        <v>2.4</v>
      </c>
      <c r="E43" s="12">
        <v>0.9</v>
      </c>
      <c r="F43" s="12">
        <v>14.1</v>
      </c>
      <c r="G43" s="13">
        <v>113.8</v>
      </c>
    </row>
    <row r="44" spans="1:7" ht="21.75" thickBot="1" x14ac:dyDescent="0.4">
      <c r="A44" s="20" t="s">
        <v>22</v>
      </c>
      <c r="B44" s="39">
        <v>200</v>
      </c>
      <c r="C44" s="40"/>
      <c r="D44" s="18">
        <f>D45+D46</f>
        <v>0.2</v>
      </c>
      <c r="E44" s="18">
        <f t="shared" ref="E44:G44" si="5">E45+E46</f>
        <v>0</v>
      </c>
      <c r="F44" s="18">
        <f t="shared" si="5"/>
        <v>5.3</v>
      </c>
      <c r="G44" s="18">
        <f t="shared" si="5"/>
        <v>31.5</v>
      </c>
    </row>
    <row r="45" spans="1:7" ht="27" customHeight="1" x14ac:dyDescent="0.35">
      <c r="A45" s="2" t="s">
        <v>23</v>
      </c>
      <c r="B45" s="3">
        <v>1.1000000000000001</v>
      </c>
      <c r="C45" s="3">
        <v>1.1000000000000001</v>
      </c>
      <c r="D45" s="4">
        <v>0.2</v>
      </c>
      <c r="E45" s="4">
        <v>0</v>
      </c>
      <c r="F45" s="4">
        <v>5.3</v>
      </c>
      <c r="G45" s="5">
        <v>31.5</v>
      </c>
    </row>
    <row r="46" spans="1:7" ht="27" customHeight="1" thickBot="1" x14ac:dyDescent="0.4">
      <c r="A46" s="23" t="s">
        <v>8</v>
      </c>
      <c r="B46" s="24">
        <v>204.3</v>
      </c>
      <c r="C46" s="24">
        <v>200</v>
      </c>
      <c r="D46" s="25">
        <v>0</v>
      </c>
      <c r="E46" s="25">
        <v>0</v>
      </c>
      <c r="F46" s="25">
        <v>0</v>
      </c>
      <c r="G46" s="26">
        <v>0</v>
      </c>
    </row>
    <row r="47" spans="1:7" ht="21.75" thickBot="1" x14ac:dyDescent="0.4">
      <c r="A47" s="20" t="s">
        <v>96</v>
      </c>
      <c r="B47" s="39" t="s">
        <v>97</v>
      </c>
      <c r="C47" s="40"/>
      <c r="D47" s="18"/>
      <c r="E47" s="18"/>
      <c r="F47" s="18"/>
      <c r="G47" s="19"/>
    </row>
    <row r="48" spans="1:7" ht="27" customHeight="1" thickBot="1" x14ac:dyDescent="0.4">
      <c r="A48" s="2" t="s">
        <v>96</v>
      </c>
      <c r="B48" s="3">
        <v>0.02</v>
      </c>
      <c r="C48" s="3">
        <v>0.02</v>
      </c>
      <c r="D48" s="3">
        <v>26.3</v>
      </c>
      <c r="E48" s="4">
        <v>26.6</v>
      </c>
      <c r="F48" s="4">
        <v>40.799999999999997</v>
      </c>
      <c r="G48" s="5">
        <v>329</v>
      </c>
    </row>
    <row r="49" spans="1:7" ht="21.75" thickBot="1" x14ac:dyDescent="0.4">
      <c r="A49" s="27" t="s">
        <v>14</v>
      </c>
      <c r="B49" s="28"/>
      <c r="C49" s="28"/>
      <c r="D49" s="29">
        <f>D48+D44+D39+D30+D22+D17+D6</f>
        <v>70.662999999999997</v>
      </c>
      <c r="E49" s="29">
        <f t="shared" ref="E49:G49" si="6">E48+E44+E39+E30+E22+E17+E6</f>
        <v>64.121000000000009</v>
      </c>
      <c r="F49" s="29">
        <f t="shared" si="6"/>
        <v>119.35</v>
      </c>
      <c r="G49" s="29">
        <f t="shared" si="6"/>
        <v>1150.087</v>
      </c>
    </row>
  </sheetData>
  <mergeCells count="12">
    <mergeCell ref="B44:C44"/>
    <mergeCell ref="B47:C47"/>
    <mergeCell ref="A2:G2"/>
    <mergeCell ref="B39:C39"/>
    <mergeCell ref="A5:G5"/>
    <mergeCell ref="B3:C3"/>
    <mergeCell ref="D3:F3"/>
    <mergeCell ref="G3:G4"/>
    <mergeCell ref="B30:C30"/>
    <mergeCell ref="B6:C6"/>
    <mergeCell ref="B22:C22"/>
    <mergeCell ref="B17:C17"/>
  </mergeCells>
  <pageMargins left="0.7" right="0.7" top="0.75" bottom="0.75" header="0.3" footer="0.3"/>
  <pageSetup paperSize="9" scale="56" orientation="portrait" horizontalDpi="180" verticalDpi="18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38"/>
  <sheetViews>
    <sheetView tabSelected="1" view="pageBreakPreview" zoomScale="110" zoomScaleSheetLayoutView="110" workbookViewId="0">
      <selection activeCell="A2" sqref="A2:G2"/>
    </sheetView>
  </sheetViews>
  <sheetFormatPr defaultRowHeight="15" x14ac:dyDescent="0.25"/>
  <cols>
    <col min="1" max="1" width="47.140625" customWidth="1"/>
    <col min="2" max="2" width="17" customWidth="1"/>
    <col min="3" max="3" width="16" customWidth="1"/>
    <col min="4" max="5" width="17.42578125" customWidth="1"/>
    <col min="6" max="6" width="16.42578125" customWidth="1"/>
    <col min="7" max="7" width="17" customWidth="1"/>
  </cols>
  <sheetData>
    <row r="1" spans="1:7" ht="21" x14ac:dyDescent="0.35">
      <c r="A1" s="1" t="s">
        <v>78</v>
      </c>
      <c r="B1" s="1"/>
      <c r="C1" s="1"/>
      <c r="D1" s="1"/>
      <c r="E1" s="1"/>
      <c r="F1" s="1"/>
      <c r="G1" s="1"/>
    </row>
    <row r="2" spans="1:7" ht="21.75" thickBot="1" x14ac:dyDescent="0.4">
      <c r="A2" s="41" t="s">
        <v>113</v>
      </c>
      <c r="B2" s="41"/>
      <c r="C2" s="41"/>
      <c r="D2" s="41"/>
      <c r="E2" s="41"/>
      <c r="F2" s="41"/>
      <c r="G2" s="41"/>
    </row>
    <row r="3" spans="1:7" ht="25.5" customHeight="1" thickBot="1" x14ac:dyDescent="0.3">
      <c r="A3" s="14" t="s">
        <v>0</v>
      </c>
      <c r="B3" s="47" t="s">
        <v>1</v>
      </c>
      <c r="C3" s="47"/>
      <c r="D3" s="47" t="s">
        <v>4</v>
      </c>
      <c r="E3" s="47"/>
      <c r="F3" s="48"/>
      <c r="G3" s="49" t="s">
        <v>15</v>
      </c>
    </row>
    <row r="4" spans="1:7" ht="63" customHeight="1" thickBot="1" x14ac:dyDescent="0.3">
      <c r="A4" s="15"/>
      <c r="B4" s="16" t="s">
        <v>2</v>
      </c>
      <c r="C4" s="16" t="s">
        <v>3</v>
      </c>
      <c r="D4" s="16" t="s">
        <v>5</v>
      </c>
      <c r="E4" s="16" t="s">
        <v>6</v>
      </c>
      <c r="F4" s="16" t="s">
        <v>84</v>
      </c>
      <c r="G4" s="50"/>
    </row>
    <row r="5" spans="1:7" ht="21.75" thickBot="1" x14ac:dyDescent="0.4">
      <c r="A5" s="44" t="s">
        <v>24</v>
      </c>
      <c r="B5" s="45"/>
      <c r="C5" s="45"/>
      <c r="D5" s="45"/>
      <c r="E5" s="45"/>
      <c r="F5" s="45"/>
      <c r="G5" s="46"/>
    </row>
    <row r="6" spans="1:7" ht="42.75" thickBot="1" x14ac:dyDescent="0.4">
      <c r="A6" s="17" t="s">
        <v>51</v>
      </c>
      <c r="B6" s="51">
        <v>250</v>
      </c>
      <c r="C6" s="51"/>
      <c r="D6" s="18">
        <f>D8+D9+D10+D11+D12+D13+D14+D16+D7</f>
        <v>27.126000000000001</v>
      </c>
      <c r="E6" s="18">
        <f t="shared" ref="E6:G6" si="0">E8+E9+E10+E11+E12+E13+E14+E16+E7</f>
        <v>8.23</v>
      </c>
      <c r="F6" s="18">
        <f t="shared" si="0"/>
        <v>18.009999999999998</v>
      </c>
      <c r="G6" s="18">
        <f t="shared" si="0"/>
        <v>257.74</v>
      </c>
    </row>
    <row r="7" spans="1:7" ht="27" customHeight="1" x14ac:dyDescent="0.35">
      <c r="A7" s="2" t="s">
        <v>111</v>
      </c>
      <c r="B7" s="3">
        <v>30</v>
      </c>
      <c r="C7" s="3">
        <v>20</v>
      </c>
      <c r="D7" s="8">
        <v>21.39</v>
      </c>
      <c r="E7" s="8">
        <v>3.08</v>
      </c>
      <c r="F7" s="8">
        <v>0</v>
      </c>
      <c r="G7" s="9">
        <v>119</v>
      </c>
    </row>
    <row r="8" spans="1:7" ht="27" customHeight="1" x14ac:dyDescent="0.35">
      <c r="A8" s="2" t="s">
        <v>18</v>
      </c>
      <c r="B8" s="3">
        <v>71</v>
      </c>
      <c r="C8" s="3">
        <v>50</v>
      </c>
      <c r="D8" s="8">
        <v>0.4</v>
      </c>
      <c r="E8" s="8">
        <v>0.1</v>
      </c>
      <c r="F8" s="8">
        <v>3.3</v>
      </c>
      <c r="G8" s="9">
        <v>15.4</v>
      </c>
    </row>
    <row r="9" spans="1:7" ht="27" customHeight="1" x14ac:dyDescent="0.35">
      <c r="A9" s="35" t="s">
        <v>50</v>
      </c>
      <c r="B9" s="7">
        <v>20</v>
      </c>
      <c r="C9" s="7">
        <v>20</v>
      </c>
      <c r="D9" s="4">
        <v>5</v>
      </c>
      <c r="E9" s="4">
        <v>2.8</v>
      </c>
      <c r="F9" s="4">
        <v>12.7</v>
      </c>
      <c r="G9" s="5">
        <v>40.049999999999997</v>
      </c>
    </row>
    <row r="10" spans="1:7" ht="27" customHeight="1" x14ac:dyDescent="0.35">
      <c r="A10" s="35" t="s">
        <v>35</v>
      </c>
      <c r="B10" s="7">
        <v>11.8</v>
      </c>
      <c r="C10" s="7">
        <v>10</v>
      </c>
      <c r="D10" s="4">
        <v>0.128</v>
      </c>
      <c r="E10" s="4">
        <v>0.19</v>
      </c>
      <c r="F10" s="4">
        <v>0.99</v>
      </c>
      <c r="G10" s="5">
        <v>3.84</v>
      </c>
    </row>
    <row r="11" spans="1:7" ht="27" customHeight="1" x14ac:dyDescent="0.35">
      <c r="A11" s="6" t="s">
        <v>20</v>
      </c>
      <c r="B11" s="7">
        <v>12.5</v>
      </c>
      <c r="C11" s="7">
        <v>10</v>
      </c>
      <c r="D11" s="4">
        <v>0</v>
      </c>
      <c r="E11" s="4">
        <v>0</v>
      </c>
      <c r="F11" s="4">
        <v>0</v>
      </c>
      <c r="G11" s="5">
        <v>40</v>
      </c>
    </row>
    <row r="12" spans="1:7" ht="27" customHeight="1" x14ac:dyDescent="0.35">
      <c r="A12" s="35" t="s">
        <v>110</v>
      </c>
      <c r="B12" s="7">
        <v>5</v>
      </c>
      <c r="C12" s="7">
        <v>5</v>
      </c>
      <c r="D12" s="4">
        <v>0.108</v>
      </c>
      <c r="E12" s="4">
        <v>0.46</v>
      </c>
      <c r="F12" s="4">
        <v>1.02</v>
      </c>
      <c r="G12" s="5">
        <v>7</v>
      </c>
    </row>
    <row r="13" spans="1:7" ht="27" customHeight="1" x14ac:dyDescent="0.35">
      <c r="A13" s="6" t="s">
        <v>8</v>
      </c>
      <c r="B13" s="7">
        <v>180</v>
      </c>
      <c r="C13" s="7">
        <v>180</v>
      </c>
      <c r="D13" s="8">
        <v>0.1</v>
      </c>
      <c r="E13" s="8">
        <v>1.6</v>
      </c>
      <c r="F13" s="8">
        <v>0</v>
      </c>
      <c r="G13" s="9">
        <v>32.450000000000003</v>
      </c>
    </row>
    <row r="14" spans="1:7" ht="27" customHeight="1" x14ac:dyDescent="0.35">
      <c r="A14" s="23" t="s">
        <v>9</v>
      </c>
      <c r="B14" s="24">
        <v>5</v>
      </c>
      <c r="C14" s="24">
        <v>5</v>
      </c>
      <c r="D14" s="4">
        <v>0</v>
      </c>
      <c r="E14" s="4">
        <v>0</v>
      </c>
      <c r="F14" s="4">
        <v>0</v>
      </c>
      <c r="G14" s="5">
        <v>0</v>
      </c>
    </row>
    <row r="15" spans="1:7" ht="27" customHeight="1" x14ac:dyDescent="0.35">
      <c r="A15" s="23" t="s">
        <v>88</v>
      </c>
      <c r="B15" s="24">
        <v>5</v>
      </c>
      <c r="C15" s="24">
        <v>5</v>
      </c>
      <c r="D15" s="8">
        <v>0</v>
      </c>
      <c r="E15" s="8">
        <v>0</v>
      </c>
      <c r="F15" s="8">
        <v>0</v>
      </c>
      <c r="G15" s="9">
        <v>0</v>
      </c>
    </row>
    <row r="16" spans="1:7" ht="27" customHeight="1" thickBot="1" x14ac:dyDescent="0.4">
      <c r="A16" s="6" t="s">
        <v>30</v>
      </c>
      <c r="B16" s="7">
        <v>3</v>
      </c>
      <c r="C16" s="7">
        <v>3</v>
      </c>
      <c r="D16" s="8">
        <v>0</v>
      </c>
      <c r="E16" s="8">
        <v>0</v>
      </c>
      <c r="F16" s="8">
        <v>0</v>
      </c>
      <c r="G16" s="9">
        <v>0</v>
      </c>
    </row>
    <row r="17" spans="1:7" ht="42.75" thickBot="1" x14ac:dyDescent="0.4">
      <c r="A17" s="17" t="s">
        <v>29</v>
      </c>
      <c r="B17" s="51">
        <v>200</v>
      </c>
      <c r="C17" s="51"/>
      <c r="D17" s="18">
        <f>D18+D19+D20+D21+D22+D23+D24+D25</f>
        <v>11.866</v>
      </c>
      <c r="E17" s="18">
        <f>E18+E19+E20+E21+E22+E23+E24+E25</f>
        <v>23.619</v>
      </c>
      <c r="F17" s="18">
        <f>F18+F19+F20+F21+F22+F23+F24+F25</f>
        <v>29.55</v>
      </c>
      <c r="G17" s="19">
        <f>G18+G19+G20+G21+G22+G23+G24+G25</f>
        <v>365.71</v>
      </c>
    </row>
    <row r="18" spans="1:7" ht="27" customHeight="1" x14ac:dyDescent="0.35">
      <c r="A18" s="2" t="s">
        <v>18</v>
      </c>
      <c r="B18" s="3">
        <v>244</v>
      </c>
      <c r="C18" s="3">
        <v>170</v>
      </c>
      <c r="D18" s="4">
        <v>0.23</v>
      </c>
      <c r="E18" s="4">
        <v>0.77</v>
      </c>
      <c r="F18" s="4">
        <v>1.74</v>
      </c>
      <c r="G18" s="5">
        <v>7.43</v>
      </c>
    </row>
    <row r="19" spans="1:7" ht="27" customHeight="1" x14ac:dyDescent="0.35">
      <c r="A19" s="6" t="s">
        <v>30</v>
      </c>
      <c r="B19" s="7">
        <v>5</v>
      </c>
      <c r="C19" s="7">
        <v>5</v>
      </c>
      <c r="D19" s="8">
        <v>0</v>
      </c>
      <c r="E19" s="8">
        <v>0</v>
      </c>
      <c r="F19" s="8">
        <v>0</v>
      </c>
      <c r="G19" s="9">
        <v>55.94</v>
      </c>
    </row>
    <row r="20" spans="1:7" ht="27" customHeight="1" x14ac:dyDescent="0.35">
      <c r="A20" s="6" t="s">
        <v>20</v>
      </c>
      <c r="B20" s="7">
        <v>26</v>
      </c>
      <c r="C20" s="7">
        <v>20</v>
      </c>
      <c r="D20" s="8">
        <v>0.108</v>
      </c>
      <c r="E20" s="8">
        <v>0.46</v>
      </c>
      <c r="F20" s="8">
        <v>1.02</v>
      </c>
      <c r="G20" s="9">
        <v>3.93</v>
      </c>
    </row>
    <row r="21" spans="1:7" ht="27" customHeight="1" x14ac:dyDescent="0.35">
      <c r="A21" s="6" t="s">
        <v>21</v>
      </c>
      <c r="B21" s="7">
        <v>38</v>
      </c>
      <c r="C21" s="7">
        <v>32</v>
      </c>
      <c r="D21" s="8">
        <v>0.128</v>
      </c>
      <c r="E21" s="8">
        <v>0.19</v>
      </c>
      <c r="F21" s="8">
        <v>0.99</v>
      </c>
      <c r="G21" s="9">
        <v>3.84</v>
      </c>
    </row>
    <row r="22" spans="1:7" ht="27" customHeight="1" x14ac:dyDescent="0.35">
      <c r="A22" s="6" t="s">
        <v>31</v>
      </c>
      <c r="B22" s="7">
        <v>74</v>
      </c>
      <c r="C22" s="7">
        <v>24.4</v>
      </c>
      <c r="D22" s="8">
        <v>11.4</v>
      </c>
      <c r="E22" s="8">
        <v>21.8</v>
      </c>
      <c r="F22" s="8">
        <v>25.8</v>
      </c>
      <c r="G22" s="9">
        <v>249.3</v>
      </c>
    </row>
    <row r="23" spans="1:7" ht="27" customHeight="1" x14ac:dyDescent="0.35">
      <c r="A23" s="6" t="s">
        <v>8</v>
      </c>
      <c r="B23" s="7">
        <v>60</v>
      </c>
      <c r="C23" s="7">
        <v>60</v>
      </c>
      <c r="D23" s="8">
        <v>0</v>
      </c>
      <c r="E23" s="8">
        <v>0</v>
      </c>
      <c r="F23" s="8">
        <v>0</v>
      </c>
      <c r="G23" s="9">
        <v>0</v>
      </c>
    </row>
    <row r="24" spans="1:7" ht="27" customHeight="1" x14ac:dyDescent="0.35">
      <c r="A24" s="6" t="s">
        <v>9</v>
      </c>
      <c r="B24" s="7">
        <v>5</v>
      </c>
      <c r="C24" s="7">
        <v>5</v>
      </c>
      <c r="D24" s="8">
        <v>0</v>
      </c>
      <c r="E24" s="8">
        <v>0</v>
      </c>
      <c r="F24" s="8">
        <v>0</v>
      </c>
      <c r="G24" s="9">
        <v>0</v>
      </c>
    </row>
    <row r="25" spans="1:7" ht="27" customHeight="1" thickBot="1" x14ac:dyDescent="0.4">
      <c r="A25" s="31" t="s">
        <v>16</v>
      </c>
      <c r="B25" s="24">
        <v>16</v>
      </c>
      <c r="C25" s="24">
        <v>16</v>
      </c>
      <c r="D25" s="25">
        <v>0</v>
      </c>
      <c r="E25" s="25">
        <v>0.39900000000000002</v>
      </c>
      <c r="F25" s="25">
        <v>0</v>
      </c>
      <c r="G25" s="26">
        <v>45.27</v>
      </c>
    </row>
    <row r="26" spans="1:7" ht="21.75" thickBot="1" x14ac:dyDescent="0.4">
      <c r="A26" s="20" t="s">
        <v>11</v>
      </c>
      <c r="B26" s="42">
        <v>60</v>
      </c>
      <c r="C26" s="43"/>
      <c r="D26" s="18">
        <f>D27++D28+D29+D30</f>
        <v>4.6909999999999998</v>
      </c>
      <c r="E26" s="18">
        <f t="shared" ref="E26:G26" si="1">E27++E28+E29+E30</f>
        <v>1.0010000000000001</v>
      </c>
      <c r="F26" s="18">
        <f t="shared" si="1"/>
        <v>28.200000000000003</v>
      </c>
      <c r="G26" s="19">
        <f t="shared" si="1"/>
        <v>137.03399999999999</v>
      </c>
    </row>
    <row r="27" spans="1:7" ht="27" customHeight="1" x14ac:dyDescent="0.35">
      <c r="A27" s="2" t="s">
        <v>12</v>
      </c>
      <c r="B27" s="3">
        <v>44.4</v>
      </c>
      <c r="C27" s="3">
        <v>44.4</v>
      </c>
      <c r="D27" s="4">
        <v>0.996</v>
      </c>
      <c r="E27" s="4">
        <v>9.0999999999999998E-2</v>
      </c>
      <c r="F27" s="4">
        <v>13.114000000000001</v>
      </c>
      <c r="G27" s="5">
        <v>17.934000000000001</v>
      </c>
    </row>
    <row r="28" spans="1:7" ht="27" customHeight="1" x14ac:dyDescent="0.35">
      <c r="A28" s="6" t="s">
        <v>13</v>
      </c>
      <c r="B28" s="7">
        <v>4</v>
      </c>
      <c r="C28" s="7">
        <v>4</v>
      </c>
      <c r="D28" s="8">
        <v>1.2949999999999999</v>
      </c>
      <c r="E28" s="8">
        <v>0.01</v>
      </c>
      <c r="F28" s="8">
        <v>0.98599999999999999</v>
      </c>
      <c r="G28" s="9">
        <v>5.3</v>
      </c>
    </row>
    <row r="29" spans="1:7" ht="27" customHeight="1" x14ac:dyDescent="0.35">
      <c r="A29" s="6" t="s">
        <v>9</v>
      </c>
      <c r="B29" s="7">
        <v>8</v>
      </c>
      <c r="C29" s="7">
        <v>8</v>
      </c>
      <c r="D29" s="8">
        <v>0</v>
      </c>
      <c r="E29" s="8">
        <v>0</v>
      </c>
      <c r="F29" s="8">
        <v>0</v>
      </c>
      <c r="G29" s="9">
        <v>0</v>
      </c>
    </row>
    <row r="30" spans="1:7" ht="27" customHeight="1" thickBot="1" x14ac:dyDescent="0.4">
      <c r="A30" s="10" t="s">
        <v>16</v>
      </c>
      <c r="B30" s="11">
        <v>4</v>
      </c>
      <c r="C30" s="11">
        <v>4</v>
      </c>
      <c r="D30" s="12">
        <v>2.4</v>
      </c>
      <c r="E30" s="12">
        <v>0.9</v>
      </c>
      <c r="F30" s="12">
        <v>14.1</v>
      </c>
      <c r="G30" s="13">
        <v>113.8</v>
      </c>
    </row>
    <row r="31" spans="1:7" ht="21.75" thickBot="1" x14ac:dyDescent="0.4">
      <c r="A31" s="20" t="s">
        <v>42</v>
      </c>
      <c r="B31" s="51">
        <v>200</v>
      </c>
      <c r="C31" s="51"/>
      <c r="D31" s="18">
        <f>D32+D33+D35</f>
        <v>0</v>
      </c>
      <c r="E31" s="18">
        <f t="shared" ref="E31:G31" si="2">E32+E33+E35</f>
        <v>0</v>
      </c>
      <c r="F31" s="18">
        <f t="shared" si="2"/>
        <v>21.78</v>
      </c>
      <c r="G31" s="19">
        <f t="shared" si="2"/>
        <v>86.2</v>
      </c>
    </row>
    <row r="32" spans="1:7" ht="27" customHeight="1" x14ac:dyDescent="0.35">
      <c r="A32" s="2" t="s">
        <v>43</v>
      </c>
      <c r="B32" s="3">
        <v>20</v>
      </c>
      <c r="C32" s="3">
        <v>20</v>
      </c>
      <c r="D32" s="4">
        <v>0</v>
      </c>
      <c r="E32" s="4">
        <v>0</v>
      </c>
      <c r="F32" s="4">
        <v>11.9</v>
      </c>
      <c r="G32" s="5">
        <v>31.5</v>
      </c>
    </row>
    <row r="33" spans="1:7" ht="27" customHeight="1" x14ac:dyDescent="0.35">
      <c r="A33" s="6" t="s">
        <v>10</v>
      </c>
      <c r="B33" s="7">
        <v>24</v>
      </c>
      <c r="C33" s="7">
        <v>24</v>
      </c>
      <c r="D33" s="8">
        <v>0</v>
      </c>
      <c r="E33" s="8">
        <v>0</v>
      </c>
      <c r="F33" s="8">
        <v>9.8800000000000008</v>
      </c>
      <c r="G33" s="9">
        <v>54.7</v>
      </c>
    </row>
    <row r="34" spans="1:7" ht="27" customHeight="1" x14ac:dyDescent="0.35">
      <c r="A34" s="6" t="s">
        <v>8</v>
      </c>
      <c r="B34" s="7">
        <v>210</v>
      </c>
      <c r="C34" s="7">
        <v>210</v>
      </c>
      <c r="D34" s="8">
        <v>0</v>
      </c>
      <c r="E34" s="8">
        <v>0</v>
      </c>
      <c r="F34" s="8">
        <v>0</v>
      </c>
      <c r="G34" s="9">
        <v>0</v>
      </c>
    </row>
    <row r="35" spans="1:7" ht="27" customHeight="1" x14ac:dyDescent="0.35">
      <c r="A35" s="6" t="s">
        <v>44</v>
      </c>
      <c r="B35" s="7">
        <v>0.2</v>
      </c>
      <c r="C35" s="7">
        <v>0.2</v>
      </c>
      <c r="D35" s="8">
        <v>0</v>
      </c>
      <c r="E35" s="8">
        <v>0</v>
      </c>
      <c r="F35" s="8">
        <v>0</v>
      </c>
      <c r="G35" s="9">
        <v>0</v>
      </c>
    </row>
    <row r="36" spans="1:7" ht="21" x14ac:dyDescent="0.35">
      <c r="A36" s="36" t="s">
        <v>79</v>
      </c>
      <c r="B36" s="56">
        <v>100</v>
      </c>
      <c r="C36" s="56"/>
      <c r="D36" s="37">
        <f>D37</f>
        <v>0.4</v>
      </c>
      <c r="E36" s="37">
        <f t="shared" ref="E36:G36" si="3">E37</f>
        <v>0.4</v>
      </c>
      <c r="F36" s="37">
        <f t="shared" si="3"/>
        <v>9.8000000000000007</v>
      </c>
      <c r="G36" s="38">
        <f t="shared" si="3"/>
        <v>47</v>
      </c>
    </row>
    <row r="37" spans="1:7" ht="27" customHeight="1" thickBot="1" x14ac:dyDescent="0.4">
      <c r="A37" s="23" t="s">
        <v>80</v>
      </c>
      <c r="B37" s="24">
        <v>113.6</v>
      </c>
      <c r="C37" s="24">
        <v>100</v>
      </c>
      <c r="D37" s="25">
        <v>0.4</v>
      </c>
      <c r="E37" s="25">
        <v>0.4</v>
      </c>
      <c r="F37" s="25">
        <v>9.8000000000000007</v>
      </c>
      <c r="G37" s="26">
        <v>47</v>
      </c>
    </row>
    <row r="38" spans="1:7" ht="21.75" thickBot="1" x14ac:dyDescent="0.4">
      <c r="A38" s="27" t="s">
        <v>14</v>
      </c>
      <c r="B38" s="28"/>
      <c r="C38" s="28"/>
      <c r="D38" s="29">
        <f>D36+D31+D26+D17+D6</f>
        <v>44.082999999999998</v>
      </c>
      <c r="E38" s="29">
        <f t="shared" ref="E38:G38" si="4">E36+E31+E26+E17+E6</f>
        <v>33.25</v>
      </c>
      <c r="F38" s="29">
        <f t="shared" si="4"/>
        <v>107.34</v>
      </c>
      <c r="G38" s="29">
        <f t="shared" si="4"/>
        <v>893.68399999999997</v>
      </c>
    </row>
  </sheetData>
  <mergeCells count="10">
    <mergeCell ref="A2:G2"/>
    <mergeCell ref="B3:C3"/>
    <mergeCell ref="D3:F3"/>
    <mergeCell ref="G3:G4"/>
    <mergeCell ref="A5:G5"/>
    <mergeCell ref="B17:C17"/>
    <mergeCell ref="B26:C26"/>
    <mergeCell ref="B36:C36"/>
    <mergeCell ref="B31:C31"/>
    <mergeCell ref="B6:C6"/>
  </mergeCells>
  <pageMargins left="0.7" right="0.7" top="0.75" bottom="0.75" header="0.3" footer="0.3"/>
  <pageSetup paperSize="9" scale="58" orientation="portrait" horizontalDpi="180" verticalDpi="18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49"/>
  <sheetViews>
    <sheetView view="pageBreakPreview" zoomScale="110" zoomScaleSheetLayoutView="110" workbookViewId="0">
      <selection activeCell="A2" sqref="A2:G2"/>
    </sheetView>
  </sheetViews>
  <sheetFormatPr defaultRowHeight="15" x14ac:dyDescent="0.25"/>
  <cols>
    <col min="1" max="1" width="47.140625" customWidth="1"/>
    <col min="2" max="2" width="17" customWidth="1"/>
    <col min="3" max="3" width="16" customWidth="1"/>
    <col min="4" max="5" width="17.42578125" customWidth="1"/>
    <col min="6" max="6" width="16.42578125" customWidth="1"/>
    <col min="7" max="7" width="17" customWidth="1"/>
  </cols>
  <sheetData>
    <row r="1" spans="1:7" ht="21" x14ac:dyDescent="0.35">
      <c r="A1" s="1" t="s">
        <v>33</v>
      </c>
      <c r="B1" s="1"/>
      <c r="C1" s="1"/>
      <c r="D1" s="1"/>
      <c r="E1" s="1"/>
      <c r="F1" s="1"/>
      <c r="G1" s="1"/>
    </row>
    <row r="2" spans="1:7" ht="21.75" thickBot="1" x14ac:dyDescent="0.4">
      <c r="A2" s="41" t="s">
        <v>113</v>
      </c>
      <c r="B2" s="41"/>
      <c r="C2" s="41"/>
      <c r="D2" s="41"/>
      <c r="E2" s="41"/>
      <c r="F2" s="41"/>
      <c r="G2" s="41"/>
    </row>
    <row r="3" spans="1:7" ht="25.5" customHeight="1" thickBot="1" x14ac:dyDescent="0.3">
      <c r="A3" s="14" t="s">
        <v>0</v>
      </c>
      <c r="B3" s="47" t="s">
        <v>1</v>
      </c>
      <c r="C3" s="47"/>
      <c r="D3" s="47" t="s">
        <v>4</v>
      </c>
      <c r="E3" s="47"/>
      <c r="F3" s="48"/>
      <c r="G3" s="49" t="s">
        <v>15</v>
      </c>
    </row>
    <row r="4" spans="1:7" ht="63" customHeight="1" thickBot="1" x14ac:dyDescent="0.3">
      <c r="A4" s="15"/>
      <c r="B4" s="16" t="s">
        <v>2</v>
      </c>
      <c r="C4" s="16" t="s">
        <v>3</v>
      </c>
      <c r="D4" s="16" t="s">
        <v>5</v>
      </c>
      <c r="E4" s="16" t="s">
        <v>6</v>
      </c>
      <c r="F4" s="16" t="s">
        <v>7</v>
      </c>
      <c r="G4" s="50"/>
    </row>
    <row r="5" spans="1:7" ht="21.75" thickBot="1" x14ac:dyDescent="0.4">
      <c r="A5" s="44" t="s">
        <v>24</v>
      </c>
      <c r="B5" s="45"/>
      <c r="C5" s="45"/>
      <c r="D5" s="45"/>
      <c r="E5" s="45"/>
      <c r="F5" s="45"/>
      <c r="G5" s="46"/>
    </row>
    <row r="6" spans="1:7" ht="39.75" customHeight="1" thickBot="1" x14ac:dyDescent="0.4">
      <c r="A6" s="17" t="s">
        <v>90</v>
      </c>
      <c r="B6" s="39">
        <v>250</v>
      </c>
      <c r="C6" s="40"/>
      <c r="D6" s="18">
        <f>D8+D9+D10+D11+D12+D13+D14+D16+D17+D18+D20+D15+D19+D7</f>
        <v>23.298000000000002</v>
      </c>
      <c r="E6" s="18">
        <f t="shared" ref="E6:G6" si="0">E8+E9+E10+E11+E12+E13+E14+E16+E17+E18+E20+E15+E19+E7</f>
        <v>9.4400000000000013</v>
      </c>
      <c r="F6" s="18">
        <f t="shared" si="0"/>
        <v>11.92</v>
      </c>
      <c r="G6" s="18">
        <f t="shared" si="0"/>
        <v>233.60000000000002</v>
      </c>
    </row>
    <row r="7" spans="1:7" ht="27" customHeight="1" x14ac:dyDescent="0.35">
      <c r="A7" s="2" t="s">
        <v>111</v>
      </c>
      <c r="B7" s="3">
        <v>30</v>
      </c>
      <c r="C7" s="3">
        <v>20</v>
      </c>
      <c r="D7" s="4">
        <v>21.39</v>
      </c>
      <c r="E7" s="4">
        <v>3.08</v>
      </c>
      <c r="F7" s="4">
        <v>0</v>
      </c>
      <c r="G7" s="5">
        <v>119</v>
      </c>
    </row>
    <row r="8" spans="1:7" ht="27" customHeight="1" x14ac:dyDescent="0.35">
      <c r="A8" s="2" t="s">
        <v>91</v>
      </c>
      <c r="B8" s="3">
        <v>50</v>
      </c>
      <c r="C8" s="3">
        <v>40</v>
      </c>
      <c r="D8" s="4">
        <v>0.6</v>
      </c>
      <c r="E8" s="4">
        <v>0</v>
      </c>
      <c r="F8" s="4">
        <v>3.5</v>
      </c>
      <c r="G8" s="5">
        <v>16.8</v>
      </c>
    </row>
    <row r="9" spans="1:7" ht="27" customHeight="1" x14ac:dyDescent="0.35">
      <c r="A9" s="6" t="s">
        <v>34</v>
      </c>
      <c r="B9" s="7">
        <v>25</v>
      </c>
      <c r="C9" s="7">
        <v>20</v>
      </c>
      <c r="D9" s="8">
        <v>0.4</v>
      </c>
      <c r="E9" s="8">
        <v>0</v>
      </c>
      <c r="F9" s="8">
        <v>0.9</v>
      </c>
      <c r="G9" s="9">
        <v>5.6</v>
      </c>
    </row>
    <row r="10" spans="1:7" ht="27" customHeight="1" x14ac:dyDescent="0.35">
      <c r="A10" s="6" t="s">
        <v>18</v>
      </c>
      <c r="B10" s="7">
        <v>29</v>
      </c>
      <c r="C10" s="7">
        <v>20</v>
      </c>
      <c r="D10" s="8">
        <v>0.4</v>
      </c>
      <c r="E10" s="8">
        <v>0.1</v>
      </c>
      <c r="F10" s="8">
        <v>1.9</v>
      </c>
      <c r="G10" s="9">
        <v>15.4</v>
      </c>
    </row>
    <row r="11" spans="1:7" ht="27" customHeight="1" x14ac:dyDescent="0.35">
      <c r="A11" s="21" t="s">
        <v>20</v>
      </c>
      <c r="B11" s="7">
        <v>13</v>
      </c>
      <c r="C11" s="7">
        <v>10</v>
      </c>
      <c r="D11" s="4">
        <v>0.108</v>
      </c>
      <c r="E11" s="4">
        <v>0.46</v>
      </c>
      <c r="F11" s="4">
        <v>1.02</v>
      </c>
      <c r="G11" s="5">
        <v>1.2</v>
      </c>
    </row>
    <row r="12" spans="1:7" ht="27" customHeight="1" x14ac:dyDescent="0.35">
      <c r="A12" s="21" t="s">
        <v>35</v>
      </c>
      <c r="B12" s="7">
        <v>12</v>
      </c>
      <c r="C12" s="7">
        <v>10</v>
      </c>
      <c r="D12" s="4">
        <v>0.1</v>
      </c>
      <c r="E12" s="4">
        <v>0</v>
      </c>
      <c r="F12" s="4">
        <v>0</v>
      </c>
      <c r="G12" s="5">
        <v>1.1000000000000001</v>
      </c>
    </row>
    <row r="13" spans="1:7" ht="27" customHeight="1" x14ac:dyDescent="0.35">
      <c r="A13" s="21" t="s">
        <v>30</v>
      </c>
      <c r="B13" s="7">
        <v>3</v>
      </c>
      <c r="C13" s="7">
        <v>3</v>
      </c>
      <c r="D13" s="4">
        <v>0.1</v>
      </c>
      <c r="E13" s="4">
        <v>0</v>
      </c>
      <c r="F13" s="4">
        <v>0.6</v>
      </c>
      <c r="G13" s="5">
        <v>3.1</v>
      </c>
    </row>
    <row r="14" spans="1:7" ht="27" customHeight="1" x14ac:dyDescent="0.35">
      <c r="A14" s="6" t="s">
        <v>87</v>
      </c>
      <c r="B14" s="7">
        <v>3</v>
      </c>
      <c r="C14" s="7">
        <v>3</v>
      </c>
      <c r="D14" s="8">
        <v>0</v>
      </c>
      <c r="E14" s="8">
        <v>0</v>
      </c>
      <c r="F14" s="8">
        <v>3</v>
      </c>
      <c r="G14" s="9">
        <v>12</v>
      </c>
    </row>
    <row r="15" spans="1:7" ht="27" customHeight="1" x14ac:dyDescent="0.35">
      <c r="A15" s="23" t="s">
        <v>44</v>
      </c>
      <c r="B15" s="24">
        <v>0.5</v>
      </c>
      <c r="C15" s="24">
        <v>0.5</v>
      </c>
      <c r="D15" s="25">
        <v>0</v>
      </c>
      <c r="E15" s="25">
        <v>0</v>
      </c>
      <c r="F15" s="25">
        <v>0</v>
      </c>
      <c r="G15" s="26">
        <v>0</v>
      </c>
    </row>
    <row r="16" spans="1:7" ht="27" customHeight="1" x14ac:dyDescent="0.35">
      <c r="A16" s="21" t="s">
        <v>85</v>
      </c>
      <c r="B16" s="7">
        <v>200</v>
      </c>
      <c r="C16" s="7">
        <v>200</v>
      </c>
      <c r="D16" s="4">
        <v>0</v>
      </c>
      <c r="E16" s="4">
        <v>0</v>
      </c>
      <c r="F16" s="4">
        <v>0.8</v>
      </c>
      <c r="G16" s="5">
        <v>4.0999999999999996</v>
      </c>
    </row>
    <row r="17" spans="1:7" ht="27" customHeight="1" x14ac:dyDescent="0.35">
      <c r="A17" s="21" t="s">
        <v>86</v>
      </c>
      <c r="B17" s="7">
        <v>5</v>
      </c>
      <c r="C17" s="7">
        <v>5</v>
      </c>
      <c r="D17" s="4">
        <v>0.1</v>
      </c>
      <c r="E17" s="4">
        <v>5</v>
      </c>
      <c r="F17" s="4">
        <v>0</v>
      </c>
      <c r="G17" s="5">
        <v>45</v>
      </c>
    </row>
    <row r="18" spans="1:7" ht="27" customHeight="1" x14ac:dyDescent="0.35">
      <c r="A18" s="6" t="s">
        <v>9</v>
      </c>
      <c r="B18" s="7">
        <v>5</v>
      </c>
      <c r="C18" s="7">
        <v>5</v>
      </c>
      <c r="D18" s="8">
        <v>0</v>
      </c>
      <c r="E18" s="8">
        <v>0</v>
      </c>
      <c r="F18" s="8">
        <v>0</v>
      </c>
      <c r="G18" s="9">
        <v>0</v>
      </c>
    </row>
    <row r="19" spans="1:7" ht="27" customHeight="1" x14ac:dyDescent="0.35">
      <c r="A19" s="6" t="s">
        <v>92</v>
      </c>
      <c r="B19" s="7">
        <v>5</v>
      </c>
      <c r="C19" s="7">
        <v>5</v>
      </c>
      <c r="D19" s="8">
        <v>0.1</v>
      </c>
      <c r="E19" s="8">
        <v>0.8</v>
      </c>
      <c r="F19" s="8">
        <v>0.2</v>
      </c>
      <c r="G19" s="9">
        <v>10.3</v>
      </c>
    </row>
    <row r="20" spans="1:7" ht="27" customHeight="1" thickBot="1" x14ac:dyDescent="0.4">
      <c r="A20" s="6" t="s">
        <v>88</v>
      </c>
      <c r="B20" s="7">
        <v>5</v>
      </c>
      <c r="C20" s="7">
        <v>4</v>
      </c>
      <c r="D20" s="8">
        <v>0</v>
      </c>
      <c r="E20" s="8">
        <v>0</v>
      </c>
      <c r="F20" s="8">
        <v>0</v>
      </c>
      <c r="G20" s="9">
        <v>0</v>
      </c>
    </row>
    <row r="21" spans="1:7" ht="42.75" thickBot="1" x14ac:dyDescent="0.4">
      <c r="A21" s="17" t="s">
        <v>29</v>
      </c>
      <c r="B21" s="51">
        <v>200</v>
      </c>
      <c r="C21" s="51"/>
      <c r="D21" s="18">
        <f>D22+D23+D24+D25+D26+D27+D28+D30+D29</f>
        <v>11.866</v>
      </c>
      <c r="E21" s="18">
        <f t="shared" ref="E21:G21" si="1">E22+E23+E24+E25+E26+E27+E28+E30+E29</f>
        <v>23.619</v>
      </c>
      <c r="F21" s="18">
        <f t="shared" si="1"/>
        <v>29.55</v>
      </c>
      <c r="G21" s="18">
        <f t="shared" si="1"/>
        <v>365.71</v>
      </c>
    </row>
    <row r="22" spans="1:7" ht="27" customHeight="1" x14ac:dyDescent="0.35">
      <c r="A22" s="2" t="s">
        <v>18</v>
      </c>
      <c r="B22" s="3">
        <v>244</v>
      </c>
      <c r="C22" s="3">
        <v>170</v>
      </c>
      <c r="D22" s="4">
        <v>0.23</v>
      </c>
      <c r="E22" s="4">
        <v>0.77</v>
      </c>
      <c r="F22" s="4">
        <v>1.74</v>
      </c>
      <c r="G22" s="5">
        <v>7.43</v>
      </c>
    </row>
    <row r="23" spans="1:7" ht="27" customHeight="1" x14ac:dyDescent="0.35">
      <c r="A23" s="6" t="s">
        <v>30</v>
      </c>
      <c r="B23" s="7">
        <v>4</v>
      </c>
      <c r="C23" s="7">
        <v>4</v>
      </c>
      <c r="D23" s="8">
        <v>0</v>
      </c>
      <c r="E23" s="8">
        <v>0</v>
      </c>
      <c r="F23" s="8">
        <v>0</v>
      </c>
      <c r="G23" s="9">
        <v>55.94</v>
      </c>
    </row>
    <row r="24" spans="1:7" ht="27" customHeight="1" x14ac:dyDescent="0.35">
      <c r="A24" s="6" t="s">
        <v>20</v>
      </c>
      <c r="B24" s="7">
        <v>26</v>
      </c>
      <c r="C24" s="7">
        <v>20</v>
      </c>
      <c r="D24" s="8">
        <v>0.108</v>
      </c>
      <c r="E24" s="8">
        <v>0.46</v>
      </c>
      <c r="F24" s="8">
        <v>1.02</v>
      </c>
      <c r="G24" s="9">
        <v>3.93</v>
      </c>
    </row>
    <row r="25" spans="1:7" ht="27" customHeight="1" x14ac:dyDescent="0.35">
      <c r="A25" s="6" t="s">
        <v>21</v>
      </c>
      <c r="B25" s="7">
        <v>38</v>
      </c>
      <c r="C25" s="7">
        <v>32</v>
      </c>
      <c r="D25" s="8">
        <v>0.128</v>
      </c>
      <c r="E25" s="8">
        <v>0.19</v>
      </c>
      <c r="F25" s="8">
        <v>0.99</v>
      </c>
      <c r="G25" s="9">
        <v>3.84</v>
      </c>
    </row>
    <row r="26" spans="1:7" ht="21" x14ac:dyDescent="0.35">
      <c r="A26" s="6" t="s">
        <v>31</v>
      </c>
      <c r="B26" s="7">
        <v>74</v>
      </c>
      <c r="C26" s="7">
        <v>45.14</v>
      </c>
      <c r="D26" s="8">
        <v>11.4</v>
      </c>
      <c r="E26" s="8">
        <v>21.8</v>
      </c>
      <c r="F26" s="8">
        <v>25.8</v>
      </c>
      <c r="G26" s="9">
        <v>249.3</v>
      </c>
    </row>
    <row r="27" spans="1:7" ht="27" customHeight="1" x14ac:dyDescent="0.35">
      <c r="A27" s="6" t="s">
        <v>8</v>
      </c>
      <c r="B27" s="7">
        <v>60</v>
      </c>
      <c r="C27" s="7">
        <v>60</v>
      </c>
      <c r="D27" s="8">
        <v>0</v>
      </c>
      <c r="E27" s="8">
        <v>0</v>
      </c>
      <c r="F27" s="8">
        <v>0</v>
      </c>
      <c r="G27" s="9">
        <v>0</v>
      </c>
    </row>
    <row r="28" spans="1:7" ht="27" customHeight="1" x14ac:dyDescent="0.35">
      <c r="A28" s="6" t="s">
        <v>9</v>
      </c>
      <c r="B28" s="7">
        <v>5</v>
      </c>
      <c r="C28" s="7">
        <v>5</v>
      </c>
      <c r="D28" s="8">
        <v>0</v>
      </c>
      <c r="E28" s="8">
        <v>0</v>
      </c>
      <c r="F28" s="8">
        <v>0</v>
      </c>
      <c r="G28" s="9">
        <v>0</v>
      </c>
    </row>
    <row r="29" spans="1:7" ht="27" customHeight="1" x14ac:dyDescent="0.35">
      <c r="A29" s="31" t="s">
        <v>16</v>
      </c>
      <c r="B29" s="24">
        <v>16</v>
      </c>
      <c r="C29" s="24">
        <v>16</v>
      </c>
      <c r="D29" s="25">
        <v>0</v>
      </c>
      <c r="E29" s="25">
        <v>0.39900000000000002</v>
      </c>
      <c r="F29" s="25">
        <v>0</v>
      </c>
      <c r="G29" s="26">
        <v>45.27</v>
      </c>
    </row>
    <row r="30" spans="1:7" ht="27" customHeight="1" thickBot="1" x14ac:dyDescent="0.4">
      <c r="A30" s="6" t="s">
        <v>88</v>
      </c>
      <c r="B30" s="7">
        <v>0.05</v>
      </c>
      <c r="C30" s="7">
        <v>0.04</v>
      </c>
      <c r="D30" s="8">
        <v>0</v>
      </c>
      <c r="E30" s="8">
        <v>0</v>
      </c>
      <c r="F30" s="8">
        <v>0</v>
      </c>
      <c r="G30" s="9">
        <v>0</v>
      </c>
    </row>
    <row r="31" spans="1:7" ht="21.75" thickBot="1" x14ac:dyDescent="0.4">
      <c r="A31" s="20" t="s">
        <v>11</v>
      </c>
      <c r="B31" s="42">
        <v>60</v>
      </c>
      <c r="C31" s="43"/>
      <c r="D31" s="18">
        <f>D32++D33+D34+D35</f>
        <v>4.6909999999999998</v>
      </c>
      <c r="E31" s="18">
        <f t="shared" ref="E31:G31" si="2">E32++E33+E34+E35</f>
        <v>1.0010000000000001</v>
      </c>
      <c r="F31" s="18">
        <f t="shared" si="2"/>
        <v>28.200000000000003</v>
      </c>
      <c r="G31" s="19">
        <f t="shared" si="2"/>
        <v>137.03399999999999</v>
      </c>
    </row>
    <row r="32" spans="1:7" ht="27" customHeight="1" x14ac:dyDescent="0.35">
      <c r="A32" s="2" t="s">
        <v>12</v>
      </c>
      <c r="B32" s="3">
        <v>44.4</v>
      </c>
      <c r="C32" s="3">
        <v>44.4</v>
      </c>
      <c r="D32" s="4">
        <v>0.996</v>
      </c>
      <c r="E32" s="4">
        <v>9.0999999999999998E-2</v>
      </c>
      <c r="F32" s="4">
        <v>13.114000000000001</v>
      </c>
      <c r="G32" s="5">
        <v>17.934000000000001</v>
      </c>
    </row>
    <row r="33" spans="1:7" ht="27" customHeight="1" x14ac:dyDescent="0.35">
      <c r="A33" s="6" t="s">
        <v>13</v>
      </c>
      <c r="B33" s="7">
        <v>4</v>
      </c>
      <c r="C33" s="7">
        <v>4</v>
      </c>
      <c r="D33" s="8">
        <v>1.2949999999999999</v>
      </c>
      <c r="E33" s="8">
        <v>0.01</v>
      </c>
      <c r="F33" s="8">
        <v>0.98599999999999999</v>
      </c>
      <c r="G33" s="9">
        <v>5.3</v>
      </c>
    </row>
    <row r="34" spans="1:7" ht="27" customHeight="1" x14ac:dyDescent="0.35">
      <c r="A34" s="6" t="s">
        <v>9</v>
      </c>
      <c r="B34" s="7">
        <v>8</v>
      </c>
      <c r="C34" s="7">
        <v>8</v>
      </c>
      <c r="D34" s="8">
        <v>0</v>
      </c>
      <c r="E34" s="8">
        <v>0</v>
      </c>
      <c r="F34" s="8">
        <v>0</v>
      </c>
      <c r="G34" s="9">
        <v>0</v>
      </c>
    </row>
    <row r="35" spans="1:7" ht="27" customHeight="1" thickBot="1" x14ac:dyDescent="0.4">
      <c r="A35" s="10" t="s">
        <v>16</v>
      </c>
      <c r="B35" s="11">
        <v>4</v>
      </c>
      <c r="C35" s="11">
        <v>4</v>
      </c>
      <c r="D35" s="12">
        <v>2.4</v>
      </c>
      <c r="E35" s="12">
        <v>0.9</v>
      </c>
      <c r="F35" s="12">
        <v>14.1</v>
      </c>
      <c r="G35" s="13">
        <v>113.8</v>
      </c>
    </row>
    <row r="36" spans="1:7" ht="21.75" thickBot="1" x14ac:dyDescent="0.4">
      <c r="A36" s="20" t="s">
        <v>42</v>
      </c>
      <c r="B36" s="39">
        <v>200</v>
      </c>
      <c r="C36" s="40"/>
      <c r="D36" s="18">
        <f>D37+D38+D40+D39</f>
        <v>0</v>
      </c>
      <c r="E36" s="18">
        <f t="shared" ref="E36:G36" si="3">E37+E38+E40</f>
        <v>0</v>
      </c>
      <c r="F36" s="18">
        <f t="shared" si="3"/>
        <v>21.78</v>
      </c>
      <c r="G36" s="18">
        <f t="shared" si="3"/>
        <v>86.2</v>
      </c>
    </row>
    <row r="37" spans="1:7" ht="27" customHeight="1" x14ac:dyDescent="0.35">
      <c r="A37" s="2" t="s">
        <v>43</v>
      </c>
      <c r="B37" s="3">
        <v>20</v>
      </c>
      <c r="C37" s="3">
        <v>20</v>
      </c>
      <c r="D37" s="4">
        <v>0</v>
      </c>
      <c r="E37" s="4">
        <v>0</v>
      </c>
      <c r="F37" s="4">
        <v>11.9</v>
      </c>
      <c r="G37" s="5">
        <v>31.5</v>
      </c>
    </row>
    <row r="38" spans="1:7" ht="27" customHeight="1" x14ac:dyDescent="0.35">
      <c r="A38" s="6" t="s">
        <v>10</v>
      </c>
      <c r="B38" s="7">
        <v>24</v>
      </c>
      <c r="C38" s="7">
        <v>24</v>
      </c>
      <c r="D38" s="8">
        <v>0</v>
      </c>
      <c r="E38" s="8">
        <v>0</v>
      </c>
      <c r="F38" s="8">
        <v>9.8800000000000008</v>
      </c>
      <c r="G38" s="9">
        <v>54.7</v>
      </c>
    </row>
    <row r="39" spans="1:7" ht="27" customHeight="1" x14ac:dyDescent="0.35">
      <c r="A39" s="23" t="s">
        <v>8</v>
      </c>
      <c r="B39" s="24">
        <v>210</v>
      </c>
      <c r="C39" s="24">
        <v>210</v>
      </c>
      <c r="D39" s="8">
        <v>0</v>
      </c>
      <c r="E39" s="8">
        <v>0</v>
      </c>
      <c r="F39" s="8">
        <v>0</v>
      </c>
      <c r="G39" s="9">
        <v>0</v>
      </c>
    </row>
    <row r="40" spans="1:7" ht="27" customHeight="1" thickBot="1" x14ac:dyDescent="0.4">
      <c r="A40" s="23" t="s">
        <v>44</v>
      </c>
      <c r="B40" s="24">
        <v>0.2</v>
      </c>
      <c r="C40" s="24">
        <v>0.2</v>
      </c>
      <c r="D40" s="8">
        <v>0</v>
      </c>
      <c r="E40" s="8">
        <v>0</v>
      </c>
      <c r="F40" s="8">
        <v>0</v>
      </c>
      <c r="G40" s="9">
        <v>0</v>
      </c>
    </row>
    <row r="41" spans="1:7" ht="21.75" thickBot="1" x14ac:dyDescent="0.4">
      <c r="A41" s="20" t="s">
        <v>98</v>
      </c>
      <c r="B41" s="39">
        <v>100</v>
      </c>
      <c r="C41" s="40"/>
      <c r="D41" s="18">
        <f>D42+D43+D44+D45+D46+D47+D48</f>
        <v>1.4000000000000001</v>
      </c>
      <c r="E41" s="18">
        <f>E42+E43+E44+E45+E46+E47+E48</f>
        <v>5.0990000000000002</v>
      </c>
      <c r="F41" s="18">
        <f>F42+F43+F44+F45+F46+F47+F48</f>
        <v>8.7000000000000011</v>
      </c>
      <c r="G41" s="18">
        <f>G42+G43+G44+G45+G46+G47+G48</f>
        <v>86.9</v>
      </c>
    </row>
    <row r="42" spans="1:7" ht="27" customHeight="1" x14ac:dyDescent="0.35">
      <c r="A42" s="2" t="s">
        <v>34</v>
      </c>
      <c r="B42" s="3">
        <v>99</v>
      </c>
      <c r="C42" s="3">
        <v>79</v>
      </c>
      <c r="D42" s="4">
        <v>1.3</v>
      </c>
      <c r="E42" s="4">
        <v>4.7</v>
      </c>
      <c r="F42" s="4">
        <v>0.3</v>
      </c>
      <c r="G42" s="5">
        <v>1.1000000000000001</v>
      </c>
    </row>
    <row r="43" spans="1:7" ht="27" customHeight="1" x14ac:dyDescent="0.35">
      <c r="A43" s="6" t="s">
        <v>99</v>
      </c>
      <c r="B43" s="7">
        <v>13</v>
      </c>
      <c r="C43" s="7">
        <v>10</v>
      </c>
      <c r="D43" s="8">
        <v>0</v>
      </c>
      <c r="E43" s="8">
        <v>0</v>
      </c>
      <c r="F43" s="8">
        <v>0</v>
      </c>
      <c r="G43" s="9">
        <v>0</v>
      </c>
    </row>
    <row r="44" spans="1:7" ht="27" customHeight="1" x14ac:dyDescent="0.35">
      <c r="A44" s="23" t="s">
        <v>44</v>
      </c>
      <c r="B44" s="24">
        <v>0.2</v>
      </c>
      <c r="C44" s="24">
        <v>0.2</v>
      </c>
      <c r="D44" s="25">
        <v>0</v>
      </c>
      <c r="E44" s="25">
        <v>0</v>
      </c>
      <c r="F44" s="25">
        <v>0</v>
      </c>
      <c r="G44" s="26">
        <v>0</v>
      </c>
    </row>
    <row r="45" spans="1:7" ht="27" customHeight="1" x14ac:dyDescent="0.35">
      <c r="A45" s="23" t="s">
        <v>8</v>
      </c>
      <c r="B45" s="24">
        <v>10</v>
      </c>
      <c r="C45" s="24">
        <v>10</v>
      </c>
      <c r="D45" s="25">
        <v>0</v>
      </c>
      <c r="E45" s="25">
        <v>0</v>
      </c>
      <c r="F45" s="25">
        <v>0</v>
      </c>
      <c r="G45" s="26">
        <v>0</v>
      </c>
    </row>
    <row r="46" spans="1:7" ht="27" customHeight="1" x14ac:dyDescent="0.35">
      <c r="A46" s="6" t="s">
        <v>10</v>
      </c>
      <c r="B46" s="7">
        <v>5</v>
      </c>
      <c r="C46" s="7">
        <v>5</v>
      </c>
      <c r="D46" s="8">
        <v>0</v>
      </c>
      <c r="E46" s="8">
        <v>0</v>
      </c>
      <c r="F46" s="8">
        <v>8.4</v>
      </c>
      <c r="G46" s="9">
        <v>54.7</v>
      </c>
    </row>
    <row r="47" spans="1:7" ht="27" customHeight="1" thickBot="1" x14ac:dyDescent="0.4">
      <c r="A47" s="10" t="s">
        <v>16</v>
      </c>
      <c r="B47" s="11">
        <v>5</v>
      </c>
      <c r="C47" s="11">
        <v>5</v>
      </c>
      <c r="D47" s="12">
        <v>0.1</v>
      </c>
      <c r="E47" s="12">
        <v>0.39900000000000002</v>
      </c>
      <c r="F47" s="12">
        <v>0</v>
      </c>
      <c r="G47" s="13">
        <v>31.1</v>
      </c>
    </row>
    <row r="48" spans="1:7" ht="27" customHeight="1" thickBot="1" x14ac:dyDescent="0.4">
      <c r="A48" s="6" t="s">
        <v>9</v>
      </c>
      <c r="B48" s="7">
        <v>5.0000000000000001E-3</v>
      </c>
      <c r="C48" s="7">
        <v>5.0000000000000001E-3</v>
      </c>
      <c r="D48" s="8">
        <v>0</v>
      </c>
      <c r="E48" s="8">
        <v>0</v>
      </c>
      <c r="F48" s="8">
        <v>0</v>
      </c>
      <c r="G48" s="9">
        <v>0</v>
      </c>
    </row>
    <row r="49" spans="1:7" ht="21.75" thickBot="1" x14ac:dyDescent="0.4">
      <c r="A49" s="27" t="s">
        <v>14</v>
      </c>
      <c r="B49" s="28"/>
      <c r="C49" s="28"/>
      <c r="D49" s="29">
        <f>D41+D36+D31+D21+D6</f>
        <v>41.255000000000003</v>
      </c>
      <c r="E49" s="29">
        <f t="shared" ref="E49:G49" si="4">E41+E36+E31+E21+E6</f>
        <v>39.159000000000006</v>
      </c>
      <c r="F49" s="29">
        <f t="shared" si="4"/>
        <v>100.15</v>
      </c>
      <c r="G49" s="29">
        <f t="shared" si="4"/>
        <v>909.44400000000007</v>
      </c>
    </row>
  </sheetData>
  <mergeCells count="10">
    <mergeCell ref="A2:G2"/>
    <mergeCell ref="B41:C41"/>
    <mergeCell ref="B3:C3"/>
    <mergeCell ref="D3:F3"/>
    <mergeCell ref="G3:G4"/>
    <mergeCell ref="A5:G5"/>
    <mergeCell ref="B6:C6"/>
    <mergeCell ref="B31:C31"/>
    <mergeCell ref="B21:C21"/>
    <mergeCell ref="B36:C36"/>
  </mergeCells>
  <pageMargins left="0.7" right="0.7" top="0.75" bottom="0.75" header="0.3" footer="0.3"/>
  <pageSetup paperSize="9" scale="55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39"/>
  <sheetViews>
    <sheetView view="pageBreakPreview" topLeftCell="A10" zoomScale="110" zoomScaleSheetLayoutView="110" workbookViewId="0">
      <selection activeCell="A2" sqref="A2:G2"/>
    </sheetView>
  </sheetViews>
  <sheetFormatPr defaultRowHeight="15" x14ac:dyDescent="0.25"/>
  <cols>
    <col min="1" max="1" width="47.140625" customWidth="1"/>
    <col min="2" max="2" width="17" customWidth="1"/>
    <col min="3" max="3" width="16" customWidth="1"/>
    <col min="4" max="5" width="17.42578125" customWidth="1"/>
    <col min="6" max="6" width="16.42578125" customWidth="1"/>
    <col min="7" max="7" width="17" customWidth="1"/>
  </cols>
  <sheetData>
    <row r="1" spans="1:7" ht="21" x14ac:dyDescent="0.35">
      <c r="A1" s="1" t="s">
        <v>45</v>
      </c>
      <c r="B1" s="1"/>
      <c r="C1" s="1"/>
      <c r="D1" s="1"/>
      <c r="E1" s="1"/>
      <c r="F1" s="1"/>
      <c r="G1" s="1"/>
    </row>
    <row r="2" spans="1:7" ht="21.75" thickBot="1" x14ac:dyDescent="0.4">
      <c r="A2" s="41" t="s">
        <v>113</v>
      </c>
      <c r="B2" s="41"/>
      <c r="C2" s="41"/>
      <c r="D2" s="41"/>
      <c r="E2" s="41"/>
      <c r="F2" s="41"/>
      <c r="G2" s="41"/>
    </row>
    <row r="3" spans="1:7" ht="25.5" customHeight="1" thickBot="1" x14ac:dyDescent="0.3">
      <c r="A3" s="14" t="s">
        <v>0</v>
      </c>
      <c r="B3" s="47" t="s">
        <v>1</v>
      </c>
      <c r="C3" s="47"/>
      <c r="D3" s="47" t="s">
        <v>4</v>
      </c>
      <c r="E3" s="47"/>
      <c r="F3" s="48"/>
      <c r="G3" s="49" t="s">
        <v>15</v>
      </c>
    </row>
    <row r="4" spans="1:7" ht="63" customHeight="1" thickBot="1" x14ac:dyDescent="0.3">
      <c r="A4" s="15"/>
      <c r="B4" s="16" t="s">
        <v>2</v>
      </c>
      <c r="C4" s="16" t="s">
        <v>3</v>
      </c>
      <c r="D4" s="16" t="s">
        <v>5</v>
      </c>
      <c r="E4" s="16" t="s">
        <v>6</v>
      </c>
      <c r="F4" s="16" t="s">
        <v>7</v>
      </c>
      <c r="G4" s="50"/>
    </row>
    <row r="5" spans="1:7" ht="21.75" thickBot="1" x14ac:dyDescent="0.4">
      <c r="A5" s="44" t="s">
        <v>24</v>
      </c>
      <c r="B5" s="45"/>
      <c r="C5" s="45"/>
      <c r="D5" s="45"/>
      <c r="E5" s="45"/>
      <c r="F5" s="45"/>
      <c r="G5" s="46"/>
    </row>
    <row r="6" spans="1:7" ht="39.75" customHeight="1" thickBot="1" x14ac:dyDescent="0.4">
      <c r="A6" s="17" t="s">
        <v>17</v>
      </c>
      <c r="B6" s="39">
        <v>250</v>
      </c>
      <c r="C6" s="40"/>
      <c r="D6" s="18">
        <f>D8+D9+D10+D11+D12+D13+D15+D7</f>
        <v>23.956</v>
      </c>
      <c r="E6" s="18">
        <f t="shared" ref="E6:G6" si="0">E8+E9+E10+E11+E12+E13+E15+E7</f>
        <v>12.9</v>
      </c>
      <c r="F6" s="18">
        <f t="shared" si="0"/>
        <v>18.849999999999998</v>
      </c>
      <c r="G6" s="18">
        <f t="shared" si="0"/>
        <v>289.17</v>
      </c>
    </row>
    <row r="7" spans="1:7" ht="27" customHeight="1" x14ac:dyDescent="0.35">
      <c r="A7" s="2" t="s">
        <v>111</v>
      </c>
      <c r="B7" s="3">
        <v>30</v>
      </c>
      <c r="C7" s="3">
        <v>20</v>
      </c>
      <c r="D7" s="4">
        <v>21.39</v>
      </c>
      <c r="E7" s="4">
        <v>3.08</v>
      </c>
      <c r="F7" s="4">
        <v>0</v>
      </c>
      <c r="G7" s="5">
        <v>119</v>
      </c>
    </row>
    <row r="8" spans="1:7" ht="27" customHeight="1" x14ac:dyDescent="0.35">
      <c r="A8" s="2" t="s">
        <v>18</v>
      </c>
      <c r="B8" s="3">
        <v>106.8</v>
      </c>
      <c r="C8" s="3">
        <v>75</v>
      </c>
      <c r="D8" s="4">
        <v>0.23</v>
      </c>
      <c r="E8" s="4">
        <v>0.77</v>
      </c>
      <c r="F8" s="4">
        <v>1.74</v>
      </c>
      <c r="G8" s="5">
        <v>52.7</v>
      </c>
    </row>
    <row r="9" spans="1:7" ht="27" customHeight="1" x14ac:dyDescent="0.35">
      <c r="A9" s="2" t="s">
        <v>19</v>
      </c>
      <c r="B9" s="3">
        <v>10</v>
      </c>
      <c r="C9" s="3">
        <v>10</v>
      </c>
      <c r="D9" s="4">
        <v>2.1</v>
      </c>
      <c r="E9" s="4">
        <v>8.4</v>
      </c>
      <c r="F9" s="4">
        <v>15.1</v>
      </c>
      <c r="G9" s="5">
        <v>109.7</v>
      </c>
    </row>
    <row r="10" spans="1:7" ht="27" customHeight="1" x14ac:dyDescent="0.35">
      <c r="A10" s="2" t="s">
        <v>20</v>
      </c>
      <c r="B10" s="3">
        <v>12.5</v>
      </c>
      <c r="C10" s="3">
        <v>10</v>
      </c>
      <c r="D10" s="4">
        <v>0.108</v>
      </c>
      <c r="E10" s="4">
        <v>0.46</v>
      </c>
      <c r="F10" s="4">
        <v>1.02</v>
      </c>
      <c r="G10" s="5">
        <v>3.93</v>
      </c>
    </row>
    <row r="11" spans="1:7" ht="27" customHeight="1" x14ac:dyDescent="0.35">
      <c r="A11" s="2" t="s">
        <v>21</v>
      </c>
      <c r="B11" s="3">
        <v>11.8</v>
      </c>
      <c r="C11" s="3">
        <v>10</v>
      </c>
      <c r="D11" s="4">
        <v>0.128</v>
      </c>
      <c r="E11" s="4">
        <v>0.19</v>
      </c>
      <c r="F11" s="4">
        <v>0.99</v>
      </c>
      <c r="G11" s="5">
        <v>3.84</v>
      </c>
    </row>
    <row r="12" spans="1:7" ht="27" customHeight="1" x14ac:dyDescent="0.35">
      <c r="A12" s="6" t="s">
        <v>8</v>
      </c>
      <c r="B12" s="7">
        <v>190</v>
      </c>
      <c r="C12" s="7">
        <v>190</v>
      </c>
      <c r="D12" s="8">
        <v>0</v>
      </c>
      <c r="E12" s="8">
        <v>0</v>
      </c>
      <c r="F12" s="8">
        <v>0</v>
      </c>
      <c r="G12" s="9">
        <v>0</v>
      </c>
    </row>
    <row r="13" spans="1:7" ht="27" customHeight="1" x14ac:dyDescent="0.35">
      <c r="A13" s="6" t="s">
        <v>9</v>
      </c>
      <c r="B13" s="7">
        <v>8</v>
      </c>
      <c r="C13" s="7">
        <v>8</v>
      </c>
      <c r="D13" s="8">
        <v>0</v>
      </c>
      <c r="E13" s="8">
        <v>0</v>
      </c>
      <c r="F13" s="8">
        <v>0</v>
      </c>
      <c r="G13" s="9">
        <v>0</v>
      </c>
    </row>
    <row r="14" spans="1:7" ht="27" customHeight="1" x14ac:dyDescent="0.35">
      <c r="A14" s="21" t="s">
        <v>16</v>
      </c>
      <c r="B14" s="7">
        <v>10</v>
      </c>
      <c r="C14" s="7">
        <v>10</v>
      </c>
      <c r="D14" s="8">
        <v>0</v>
      </c>
      <c r="E14" s="8">
        <v>0.39900000000000002</v>
      </c>
      <c r="F14" s="8">
        <v>0</v>
      </c>
      <c r="G14" s="8">
        <v>45.27</v>
      </c>
    </row>
    <row r="15" spans="1:7" ht="27" customHeight="1" x14ac:dyDescent="0.35">
      <c r="A15" s="21" t="s">
        <v>88</v>
      </c>
      <c r="B15" s="7">
        <v>5</v>
      </c>
      <c r="C15" s="7">
        <v>5</v>
      </c>
      <c r="D15" s="8">
        <v>0</v>
      </c>
      <c r="E15" s="8">
        <v>0</v>
      </c>
      <c r="F15" s="8">
        <v>0</v>
      </c>
      <c r="G15" s="8">
        <v>0</v>
      </c>
    </row>
    <row r="16" spans="1:7" ht="21.75" thickBot="1" x14ac:dyDescent="0.4">
      <c r="A16" s="32" t="s">
        <v>46</v>
      </c>
      <c r="B16" s="52">
        <v>200</v>
      </c>
      <c r="C16" s="53"/>
      <c r="D16" s="33">
        <f>D17++D21+D22+D23</f>
        <v>14.936</v>
      </c>
      <c r="E16" s="33">
        <f t="shared" ref="E16:G16" si="1">E17++E21+E22+E23</f>
        <v>17.05</v>
      </c>
      <c r="F16" s="33">
        <f t="shared" si="1"/>
        <v>41.910000000000004</v>
      </c>
      <c r="G16" s="34">
        <f t="shared" si="1"/>
        <v>369.90999999999997</v>
      </c>
    </row>
    <row r="17" spans="1:7" ht="27" customHeight="1" x14ac:dyDescent="0.35">
      <c r="A17" s="2" t="s">
        <v>31</v>
      </c>
      <c r="B17" s="3">
        <v>98.7</v>
      </c>
      <c r="C17" s="3">
        <v>60.2</v>
      </c>
      <c r="D17" s="4">
        <v>13.2</v>
      </c>
      <c r="E17" s="4">
        <v>16.399999999999999</v>
      </c>
      <c r="F17" s="4">
        <v>39.9</v>
      </c>
      <c r="G17" s="5">
        <v>306.2</v>
      </c>
    </row>
    <row r="18" spans="1:7" ht="27" customHeight="1" x14ac:dyDescent="0.35">
      <c r="A18" s="2" t="s">
        <v>47</v>
      </c>
      <c r="B18" s="3">
        <v>60</v>
      </c>
      <c r="C18" s="3">
        <v>59.4</v>
      </c>
      <c r="D18" s="4">
        <v>0.78800000000000003</v>
      </c>
      <c r="E18" s="4">
        <v>0.05</v>
      </c>
      <c r="F18" s="4">
        <v>7.5</v>
      </c>
      <c r="G18" s="5">
        <v>25.23</v>
      </c>
    </row>
    <row r="19" spans="1:7" ht="27" customHeight="1" x14ac:dyDescent="0.35">
      <c r="A19" s="6" t="s">
        <v>9</v>
      </c>
      <c r="B19" s="7">
        <v>5</v>
      </c>
      <c r="C19" s="7">
        <v>5</v>
      </c>
      <c r="D19" s="8">
        <v>0</v>
      </c>
      <c r="E19" s="8">
        <v>0</v>
      </c>
      <c r="F19" s="8">
        <v>0</v>
      </c>
      <c r="G19" s="9">
        <v>0</v>
      </c>
    </row>
    <row r="20" spans="1:7" ht="27" customHeight="1" x14ac:dyDescent="0.35">
      <c r="A20" s="6" t="s">
        <v>16</v>
      </c>
      <c r="B20" s="7">
        <v>6.5</v>
      </c>
      <c r="C20" s="7">
        <v>6.5</v>
      </c>
      <c r="D20" s="8">
        <v>0</v>
      </c>
      <c r="E20" s="8">
        <v>3.2</v>
      </c>
      <c r="F20" s="8">
        <v>0</v>
      </c>
      <c r="G20" s="8">
        <v>34.700000000000003</v>
      </c>
    </row>
    <row r="21" spans="1:7" ht="27" customHeight="1" x14ac:dyDescent="0.35">
      <c r="A21" s="2" t="s">
        <v>21</v>
      </c>
      <c r="B21" s="3">
        <v>9.5</v>
      </c>
      <c r="C21" s="3">
        <v>8</v>
      </c>
      <c r="D21" s="4">
        <v>0.128</v>
      </c>
      <c r="E21" s="4">
        <v>0.19</v>
      </c>
      <c r="F21" s="4">
        <v>0.99</v>
      </c>
      <c r="G21" s="5">
        <v>3.84</v>
      </c>
    </row>
    <row r="22" spans="1:7" ht="27" customHeight="1" x14ac:dyDescent="0.35">
      <c r="A22" s="2" t="s">
        <v>20</v>
      </c>
      <c r="B22" s="3">
        <v>13.5</v>
      </c>
      <c r="C22" s="3">
        <v>10.5</v>
      </c>
      <c r="D22" s="4">
        <v>0.108</v>
      </c>
      <c r="E22" s="4">
        <v>0.46</v>
      </c>
      <c r="F22" s="4">
        <v>1.02</v>
      </c>
      <c r="G22" s="5">
        <v>3.93</v>
      </c>
    </row>
    <row r="23" spans="1:7" ht="27" customHeight="1" thickBot="1" x14ac:dyDescent="0.4">
      <c r="A23" s="2" t="s">
        <v>30</v>
      </c>
      <c r="B23" s="3">
        <v>4.3</v>
      </c>
      <c r="C23" s="3">
        <v>4.3</v>
      </c>
      <c r="D23" s="4">
        <v>1.5</v>
      </c>
      <c r="E23" s="4">
        <v>0</v>
      </c>
      <c r="F23" s="4">
        <v>0</v>
      </c>
      <c r="G23" s="5">
        <v>55.94</v>
      </c>
    </row>
    <row r="24" spans="1:7" ht="21.75" thickBot="1" x14ac:dyDescent="0.4">
      <c r="A24" s="20" t="s">
        <v>48</v>
      </c>
      <c r="B24" s="42">
        <v>200</v>
      </c>
      <c r="C24" s="43"/>
      <c r="D24" s="18">
        <f>D25+D26+D27+D28</f>
        <v>0</v>
      </c>
      <c r="E24" s="18">
        <f t="shared" ref="E24:G24" si="2">E25+E26+E27+E28</f>
        <v>0</v>
      </c>
      <c r="F24" s="18">
        <f t="shared" si="2"/>
        <v>31.08</v>
      </c>
      <c r="G24" s="18">
        <f t="shared" si="2"/>
        <v>122.72</v>
      </c>
    </row>
    <row r="25" spans="1:7" ht="27" customHeight="1" x14ac:dyDescent="0.35">
      <c r="A25" s="2" t="s">
        <v>48</v>
      </c>
      <c r="B25" s="3">
        <v>24</v>
      </c>
      <c r="C25" s="3">
        <v>24</v>
      </c>
      <c r="D25" s="4">
        <v>0</v>
      </c>
      <c r="E25" s="4">
        <v>0</v>
      </c>
      <c r="F25" s="4">
        <v>21.2</v>
      </c>
      <c r="G25" s="5">
        <v>93.7</v>
      </c>
    </row>
    <row r="26" spans="1:7" ht="27" customHeight="1" x14ac:dyDescent="0.35">
      <c r="A26" s="6" t="s">
        <v>10</v>
      </c>
      <c r="B26" s="7">
        <v>15</v>
      </c>
      <c r="C26" s="7">
        <v>15</v>
      </c>
      <c r="D26" s="8">
        <v>0</v>
      </c>
      <c r="E26" s="8">
        <v>0</v>
      </c>
      <c r="F26" s="8">
        <v>9.8800000000000008</v>
      </c>
      <c r="G26" s="9">
        <v>29.02</v>
      </c>
    </row>
    <row r="27" spans="1:7" ht="27" customHeight="1" x14ac:dyDescent="0.35">
      <c r="A27" s="23" t="s">
        <v>8</v>
      </c>
      <c r="B27" s="24">
        <v>160.80000000000001</v>
      </c>
      <c r="C27" s="24">
        <v>160.80000000000001</v>
      </c>
      <c r="D27" s="25">
        <v>0</v>
      </c>
      <c r="E27" s="25">
        <v>0</v>
      </c>
      <c r="F27" s="25">
        <v>0</v>
      </c>
      <c r="G27" s="26">
        <v>0</v>
      </c>
    </row>
    <row r="28" spans="1:7" ht="27" customHeight="1" thickBot="1" x14ac:dyDescent="0.4">
      <c r="A28" s="6" t="s">
        <v>44</v>
      </c>
      <c r="B28" s="7">
        <v>2</v>
      </c>
      <c r="C28" s="7">
        <v>2</v>
      </c>
      <c r="D28" s="8">
        <v>0</v>
      </c>
      <c r="E28" s="8">
        <v>0</v>
      </c>
      <c r="F28" s="8">
        <v>0</v>
      </c>
      <c r="G28" s="9">
        <v>0</v>
      </c>
    </row>
    <row r="29" spans="1:7" ht="21.75" thickBot="1" x14ac:dyDescent="0.4">
      <c r="A29" s="20" t="s">
        <v>11</v>
      </c>
      <c r="B29" s="42">
        <v>60</v>
      </c>
      <c r="C29" s="43"/>
      <c r="D29" s="18">
        <f>D30++D31+D32+D33</f>
        <v>4.6909999999999998</v>
      </c>
      <c r="E29" s="18">
        <f t="shared" ref="E29:G29" si="3">E30++E31+E32+E33</f>
        <v>1.0010000000000001</v>
      </c>
      <c r="F29" s="18">
        <f t="shared" si="3"/>
        <v>28.200000000000003</v>
      </c>
      <c r="G29" s="19">
        <f t="shared" si="3"/>
        <v>137.03399999999999</v>
      </c>
    </row>
    <row r="30" spans="1:7" ht="27" customHeight="1" x14ac:dyDescent="0.35">
      <c r="A30" s="2" t="s">
        <v>12</v>
      </c>
      <c r="B30" s="3">
        <v>44.4</v>
      </c>
      <c r="C30" s="3">
        <v>44.4</v>
      </c>
      <c r="D30" s="4">
        <v>0.996</v>
      </c>
      <c r="E30" s="4">
        <v>9.0999999999999998E-2</v>
      </c>
      <c r="F30" s="4">
        <v>13.114000000000001</v>
      </c>
      <c r="G30" s="5">
        <v>17.934000000000001</v>
      </c>
    </row>
    <row r="31" spans="1:7" ht="27" customHeight="1" x14ac:dyDescent="0.35">
      <c r="A31" s="6" t="s">
        <v>13</v>
      </c>
      <c r="B31" s="7">
        <v>4</v>
      </c>
      <c r="C31" s="7">
        <v>4</v>
      </c>
      <c r="D31" s="8">
        <v>1.2949999999999999</v>
      </c>
      <c r="E31" s="8">
        <v>0.01</v>
      </c>
      <c r="F31" s="8">
        <v>0.98599999999999999</v>
      </c>
      <c r="G31" s="9">
        <v>5.3</v>
      </c>
    </row>
    <row r="32" spans="1:7" ht="27" customHeight="1" x14ac:dyDescent="0.35">
      <c r="A32" s="6" t="s">
        <v>9</v>
      </c>
      <c r="B32" s="7">
        <v>8</v>
      </c>
      <c r="C32" s="7">
        <v>8</v>
      </c>
      <c r="D32" s="8">
        <v>0</v>
      </c>
      <c r="E32" s="8">
        <v>0</v>
      </c>
      <c r="F32" s="8">
        <v>0</v>
      </c>
      <c r="G32" s="9">
        <v>0</v>
      </c>
    </row>
    <row r="33" spans="1:7" ht="27" customHeight="1" thickBot="1" x14ac:dyDescent="0.4">
      <c r="A33" s="10" t="s">
        <v>16</v>
      </c>
      <c r="B33" s="11">
        <v>4</v>
      </c>
      <c r="C33" s="11">
        <v>4</v>
      </c>
      <c r="D33" s="12">
        <v>2.4</v>
      </c>
      <c r="E33" s="12">
        <v>0.9</v>
      </c>
      <c r="F33" s="12">
        <v>14.1</v>
      </c>
      <c r="G33" s="13">
        <v>113.8</v>
      </c>
    </row>
    <row r="34" spans="1:7" ht="21.75" thickBot="1" x14ac:dyDescent="0.4">
      <c r="A34" s="20" t="s">
        <v>100</v>
      </c>
      <c r="B34" s="42">
        <v>100</v>
      </c>
      <c r="C34" s="43"/>
      <c r="D34" s="18">
        <f>D35++D36+D37+D38</f>
        <v>1.08</v>
      </c>
      <c r="E34" s="18">
        <f t="shared" ref="E34:G34" si="4">E35++E36+E37+E38</f>
        <v>10.1</v>
      </c>
      <c r="F34" s="18">
        <f t="shared" si="4"/>
        <v>3.3000000000000003</v>
      </c>
      <c r="G34" s="18">
        <f t="shared" si="4"/>
        <v>110.9</v>
      </c>
    </row>
    <row r="35" spans="1:7" ht="27" customHeight="1" x14ac:dyDescent="0.35">
      <c r="A35" s="2" t="s">
        <v>101</v>
      </c>
      <c r="B35" s="3">
        <v>84</v>
      </c>
      <c r="C35" s="3">
        <v>71</v>
      </c>
      <c r="D35" s="4">
        <v>0.88</v>
      </c>
      <c r="E35" s="4">
        <v>0.2</v>
      </c>
      <c r="F35" s="4">
        <v>2.2000000000000002</v>
      </c>
      <c r="G35" s="5">
        <v>18</v>
      </c>
    </row>
    <row r="36" spans="1:7" ht="27" customHeight="1" x14ac:dyDescent="0.35">
      <c r="A36" s="6" t="s">
        <v>99</v>
      </c>
      <c r="B36" s="7">
        <v>25</v>
      </c>
      <c r="C36" s="7">
        <v>20</v>
      </c>
      <c r="D36" s="8">
        <v>0.2</v>
      </c>
      <c r="E36" s="8">
        <v>0.2</v>
      </c>
      <c r="F36" s="8">
        <v>1.1000000000000001</v>
      </c>
      <c r="G36" s="9">
        <v>32</v>
      </c>
    </row>
    <row r="37" spans="1:7" ht="27" customHeight="1" x14ac:dyDescent="0.35">
      <c r="A37" s="6" t="s">
        <v>9</v>
      </c>
      <c r="B37" s="7">
        <v>0.5</v>
      </c>
      <c r="C37" s="7">
        <v>0.5</v>
      </c>
      <c r="D37" s="8">
        <v>0</v>
      </c>
      <c r="E37" s="8">
        <v>0</v>
      </c>
      <c r="F37" s="8">
        <v>0</v>
      </c>
      <c r="G37" s="9">
        <v>0</v>
      </c>
    </row>
    <row r="38" spans="1:7" ht="27" customHeight="1" thickBot="1" x14ac:dyDescent="0.4">
      <c r="A38" s="10" t="s">
        <v>16</v>
      </c>
      <c r="B38" s="11">
        <v>10</v>
      </c>
      <c r="C38" s="11">
        <v>10</v>
      </c>
      <c r="D38" s="12">
        <v>0</v>
      </c>
      <c r="E38" s="12">
        <v>9.6999999999999993</v>
      </c>
      <c r="F38" s="12">
        <v>0</v>
      </c>
      <c r="G38" s="13">
        <v>60.9</v>
      </c>
    </row>
    <row r="39" spans="1:7" ht="21.75" thickBot="1" x14ac:dyDescent="0.4">
      <c r="A39" s="27" t="s">
        <v>14</v>
      </c>
      <c r="B39" s="28"/>
      <c r="C39" s="28"/>
      <c r="D39" s="29">
        <f>D34+D29+D24+D16+D6</f>
        <v>44.662999999999997</v>
      </c>
      <c r="E39" s="29">
        <f t="shared" ref="E39:G39" si="5">E34+E29+E24+E16+E6</f>
        <v>41.051000000000002</v>
      </c>
      <c r="F39" s="29">
        <f t="shared" si="5"/>
        <v>123.34</v>
      </c>
      <c r="G39" s="29">
        <f t="shared" si="5"/>
        <v>1029.7339999999999</v>
      </c>
    </row>
  </sheetData>
  <mergeCells count="10">
    <mergeCell ref="A2:G2"/>
    <mergeCell ref="B3:C3"/>
    <mergeCell ref="D3:F3"/>
    <mergeCell ref="G3:G4"/>
    <mergeCell ref="A5:G5"/>
    <mergeCell ref="B16:C16"/>
    <mergeCell ref="B24:C24"/>
    <mergeCell ref="B34:C34"/>
    <mergeCell ref="B6:C6"/>
    <mergeCell ref="B29:C29"/>
  </mergeCells>
  <pageMargins left="0.7" right="0.7" top="0.75" bottom="0.75" header="0.3" footer="0.3"/>
  <pageSetup paperSize="9" scale="58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43"/>
  <sheetViews>
    <sheetView view="pageBreakPreview" topLeftCell="A19" zoomScale="110" zoomScaleSheetLayoutView="110" workbookViewId="0">
      <selection activeCell="A2" sqref="A2:G2"/>
    </sheetView>
  </sheetViews>
  <sheetFormatPr defaultRowHeight="15" x14ac:dyDescent="0.25"/>
  <cols>
    <col min="1" max="1" width="47.140625" customWidth="1"/>
    <col min="2" max="2" width="17" customWidth="1"/>
    <col min="3" max="3" width="16" customWidth="1"/>
    <col min="4" max="5" width="17.42578125" customWidth="1"/>
    <col min="6" max="6" width="16.42578125" customWidth="1"/>
    <col min="7" max="7" width="17" customWidth="1"/>
  </cols>
  <sheetData>
    <row r="1" spans="1:7" ht="21" x14ac:dyDescent="0.35">
      <c r="A1" s="1" t="s">
        <v>49</v>
      </c>
      <c r="B1" s="1"/>
      <c r="C1" s="1"/>
      <c r="D1" s="1"/>
      <c r="E1" s="1"/>
      <c r="F1" s="1"/>
      <c r="G1" s="1"/>
    </row>
    <row r="2" spans="1:7" ht="21.75" thickBot="1" x14ac:dyDescent="0.4">
      <c r="A2" s="41" t="s">
        <v>113</v>
      </c>
      <c r="B2" s="41"/>
      <c r="C2" s="41"/>
      <c r="D2" s="41"/>
      <c r="E2" s="41"/>
      <c r="F2" s="41"/>
      <c r="G2" s="41"/>
    </row>
    <row r="3" spans="1:7" ht="25.5" customHeight="1" thickBot="1" x14ac:dyDescent="0.3">
      <c r="A3" s="14" t="s">
        <v>0</v>
      </c>
      <c r="B3" s="47" t="s">
        <v>1</v>
      </c>
      <c r="C3" s="47"/>
      <c r="D3" s="47" t="s">
        <v>4</v>
      </c>
      <c r="E3" s="47"/>
      <c r="F3" s="48"/>
      <c r="G3" s="49" t="s">
        <v>15</v>
      </c>
    </row>
    <row r="4" spans="1:7" ht="63" customHeight="1" thickBot="1" x14ac:dyDescent="0.3">
      <c r="A4" s="15"/>
      <c r="B4" s="16" t="s">
        <v>2</v>
      </c>
      <c r="C4" s="16" t="s">
        <v>3</v>
      </c>
      <c r="D4" s="16" t="s">
        <v>5</v>
      </c>
      <c r="E4" s="16" t="s">
        <v>6</v>
      </c>
      <c r="F4" s="16" t="s">
        <v>7</v>
      </c>
      <c r="G4" s="50"/>
    </row>
    <row r="5" spans="1:7" ht="21.75" thickBot="1" x14ac:dyDescent="0.4">
      <c r="A5" s="44" t="s">
        <v>24</v>
      </c>
      <c r="B5" s="45"/>
      <c r="C5" s="45"/>
      <c r="D5" s="45"/>
      <c r="E5" s="45"/>
      <c r="F5" s="45"/>
      <c r="G5" s="46"/>
    </row>
    <row r="6" spans="1:7" ht="39.75" customHeight="1" thickBot="1" x14ac:dyDescent="0.4">
      <c r="A6" s="17" t="s">
        <v>51</v>
      </c>
      <c r="B6" s="39">
        <v>250</v>
      </c>
      <c r="C6" s="40"/>
      <c r="D6" s="18">
        <f>D8+D9+D10+D11+D12+D13+D14+D16+D7</f>
        <v>27.126000000000001</v>
      </c>
      <c r="E6" s="18">
        <f t="shared" ref="E6:G6" si="0">E8+E9+E10+E11+E12+E13+E14+E16</f>
        <v>5.15</v>
      </c>
      <c r="F6" s="18">
        <f t="shared" si="0"/>
        <v>18.009999999999998</v>
      </c>
      <c r="G6" s="19">
        <f t="shared" si="0"/>
        <v>138.74</v>
      </c>
    </row>
    <row r="7" spans="1:7" ht="27" customHeight="1" x14ac:dyDescent="0.35">
      <c r="A7" s="6" t="s">
        <v>111</v>
      </c>
      <c r="B7" s="7">
        <v>30</v>
      </c>
      <c r="C7" s="7">
        <v>20</v>
      </c>
      <c r="D7" s="8">
        <v>21.39</v>
      </c>
      <c r="E7" s="8">
        <v>3.08</v>
      </c>
      <c r="F7" s="8">
        <v>0</v>
      </c>
      <c r="G7" s="9">
        <v>119</v>
      </c>
    </row>
    <row r="8" spans="1:7" ht="27" customHeight="1" x14ac:dyDescent="0.35">
      <c r="A8" s="6" t="s">
        <v>18</v>
      </c>
      <c r="B8" s="7">
        <v>71</v>
      </c>
      <c r="C8" s="7">
        <v>50</v>
      </c>
      <c r="D8" s="8">
        <v>0.4</v>
      </c>
      <c r="E8" s="8">
        <v>0.1</v>
      </c>
      <c r="F8" s="8">
        <v>3.3</v>
      </c>
      <c r="G8" s="9">
        <v>15.4</v>
      </c>
    </row>
    <row r="9" spans="1:7" ht="27" customHeight="1" x14ac:dyDescent="0.35">
      <c r="A9" s="35" t="s">
        <v>50</v>
      </c>
      <c r="B9" s="7">
        <v>20</v>
      </c>
      <c r="C9" s="7">
        <v>20</v>
      </c>
      <c r="D9" s="4">
        <v>5</v>
      </c>
      <c r="E9" s="4">
        <v>2.8</v>
      </c>
      <c r="F9" s="4">
        <v>12.7</v>
      </c>
      <c r="G9" s="5">
        <v>40.049999999999997</v>
      </c>
    </row>
    <row r="10" spans="1:7" ht="27" customHeight="1" x14ac:dyDescent="0.35">
      <c r="A10" s="35" t="s">
        <v>35</v>
      </c>
      <c r="B10" s="7">
        <v>12</v>
      </c>
      <c r="C10" s="7">
        <v>10</v>
      </c>
      <c r="D10" s="4">
        <v>0.128</v>
      </c>
      <c r="E10" s="4">
        <v>0.19</v>
      </c>
      <c r="F10" s="4">
        <v>0.99</v>
      </c>
      <c r="G10" s="5">
        <v>3.84</v>
      </c>
    </row>
    <row r="11" spans="1:7" ht="27" customHeight="1" x14ac:dyDescent="0.35">
      <c r="A11" s="35" t="s">
        <v>30</v>
      </c>
      <c r="B11" s="7">
        <v>3</v>
      </c>
      <c r="C11" s="7">
        <v>3</v>
      </c>
      <c r="D11" s="4">
        <v>0</v>
      </c>
      <c r="E11" s="4">
        <v>0</v>
      </c>
      <c r="F11" s="4">
        <v>0</v>
      </c>
      <c r="G11" s="5">
        <v>40</v>
      </c>
    </row>
    <row r="12" spans="1:7" ht="27" customHeight="1" x14ac:dyDescent="0.35">
      <c r="A12" s="6" t="s">
        <v>20</v>
      </c>
      <c r="B12" s="7">
        <v>12.5</v>
      </c>
      <c r="C12" s="7">
        <v>10</v>
      </c>
      <c r="D12" s="4">
        <v>0.108</v>
      </c>
      <c r="E12" s="4">
        <v>0.46</v>
      </c>
      <c r="F12" s="4">
        <v>1.02</v>
      </c>
      <c r="G12" s="5">
        <v>7</v>
      </c>
    </row>
    <row r="13" spans="1:7" ht="27" customHeight="1" x14ac:dyDescent="0.35">
      <c r="A13" s="35" t="s">
        <v>109</v>
      </c>
      <c r="B13" s="7">
        <v>5</v>
      </c>
      <c r="C13" s="7">
        <v>5</v>
      </c>
      <c r="D13" s="8">
        <v>0.1</v>
      </c>
      <c r="E13" s="8">
        <v>1.6</v>
      </c>
      <c r="F13" s="8">
        <v>0</v>
      </c>
      <c r="G13" s="9">
        <v>32.450000000000003</v>
      </c>
    </row>
    <row r="14" spans="1:7" ht="27" customHeight="1" x14ac:dyDescent="0.35">
      <c r="A14" s="2" t="s">
        <v>8</v>
      </c>
      <c r="B14" s="3">
        <v>180</v>
      </c>
      <c r="C14" s="3">
        <v>180</v>
      </c>
      <c r="D14" s="4">
        <v>0</v>
      </c>
      <c r="E14" s="4">
        <v>0</v>
      </c>
      <c r="F14" s="4">
        <v>0</v>
      </c>
      <c r="G14" s="5">
        <v>0</v>
      </c>
    </row>
    <row r="15" spans="1:7" ht="27" customHeight="1" x14ac:dyDescent="0.35">
      <c r="A15" s="6" t="s">
        <v>9</v>
      </c>
      <c r="B15" s="7">
        <v>1</v>
      </c>
      <c r="C15" s="7">
        <v>1</v>
      </c>
      <c r="D15" s="8">
        <v>0</v>
      </c>
      <c r="E15" s="8">
        <v>0</v>
      </c>
      <c r="F15" s="8">
        <v>0</v>
      </c>
      <c r="G15" s="9">
        <v>0</v>
      </c>
    </row>
    <row r="16" spans="1:7" ht="27" customHeight="1" thickBot="1" x14ac:dyDescent="0.4">
      <c r="A16" s="6" t="s">
        <v>89</v>
      </c>
      <c r="B16" s="7">
        <v>5</v>
      </c>
      <c r="C16" s="7">
        <v>4</v>
      </c>
      <c r="D16" s="8">
        <v>0</v>
      </c>
      <c r="E16" s="8">
        <v>0</v>
      </c>
      <c r="F16" s="8">
        <v>0</v>
      </c>
      <c r="G16" s="9">
        <v>0</v>
      </c>
    </row>
    <row r="17" spans="1:7" ht="21.75" thickBot="1" x14ac:dyDescent="0.4">
      <c r="A17" s="20" t="s">
        <v>53</v>
      </c>
      <c r="B17" s="42">
        <v>150</v>
      </c>
      <c r="C17" s="43"/>
      <c r="D17" s="18">
        <f>D18+D19+D20+D21</f>
        <v>2.1890000000000001</v>
      </c>
      <c r="E17" s="18">
        <f t="shared" ref="E17:G17" si="1">E18+E19+E20+E21</f>
        <v>4.1499999999999995</v>
      </c>
      <c r="F17" s="18">
        <f t="shared" si="1"/>
        <v>21.9</v>
      </c>
      <c r="G17" s="19">
        <f t="shared" si="1"/>
        <v>131.43</v>
      </c>
    </row>
    <row r="18" spans="1:7" ht="27" customHeight="1" x14ac:dyDescent="0.35">
      <c r="A18" s="2" t="s">
        <v>47</v>
      </c>
      <c r="B18" s="3">
        <v>33</v>
      </c>
      <c r="C18" s="3">
        <v>32.6</v>
      </c>
      <c r="D18" s="4">
        <v>2.1</v>
      </c>
      <c r="E18" s="4">
        <v>0.05</v>
      </c>
      <c r="F18" s="4">
        <v>7.5</v>
      </c>
      <c r="G18" s="5">
        <v>25.23</v>
      </c>
    </row>
    <row r="19" spans="1:7" ht="27" customHeight="1" x14ac:dyDescent="0.35">
      <c r="A19" s="6" t="s">
        <v>8</v>
      </c>
      <c r="B19" s="7">
        <v>109.6</v>
      </c>
      <c r="C19" s="7">
        <v>109.6</v>
      </c>
      <c r="D19" s="8">
        <v>0</v>
      </c>
      <c r="E19" s="8">
        <v>0</v>
      </c>
      <c r="F19" s="8">
        <v>0</v>
      </c>
      <c r="G19" s="9">
        <v>0</v>
      </c>
    </row>
    <row r="20" spans="1:7" ht="27" customHeight="1" x14ac:dyDescent="0.35">
      <c r="A20" s="6" t="s">
        <v>9</v>
      </c>
      <c r="B20" s="7">
        <v>1.3</v>
      </c>
      <c r="C20" s="7">
        <v>1.3</v>
      </c>
      <c r="D20" s="8">
        <v>0</v>
      </c>
      <c r="E20" s="8">
        <v>0</v>
      </c>
      <c r="F20" s="8">
        <v>0</v>
      </c>
      <c r="G20" s="9">
        <v>0</v>
      </c>
    </row>
    <row r="21" spans="1:7" ht="27" customHeight="1" thickBot="1" x14ac:dyDescent="0.4">
      <c r="A21" s="10" t="s">
        <v>40</v>
      </c>
      <c r="B21" s="11">
        <v>5</v>
      </c>
      <c r="C21" s="11">
        <v>5</v>
      </c>
      <c r="D21" s="12">
        <v>8.8999999999999996E-2</v>
      </c>
      <c r="E21" s="12">
        <v>4.0999999999999996</v>
      </c>
      <c r="F21" s="12">
        <v>14.4</v>
      </c>
      <c r="G21" s="13">
        <v>106.2</v>
      </c>
    </row>
    <row r="22" spans="1:7" ht="21.75" thickBot="1" x14ac:dyDescent="0.4">
      <c r="A22" s="20" t="s">
        <v>54</v>
      </c>
      <c r="B22" s="42">
        <v>115</v>
      </c>
      <c r="C22" s="43"/>
      <c r="D22" s="18">
        <f>D23++D24+D27+D30+D25</f>
        <v>9.9379999999999988</v>
      </c>
      <c r="E22" s="18">
        <f t="shared" ref="E22:G22" si="2">E23++E24+E27+E30+E25</f>
        <v>4.9000000000000004</v>
      </c>
      <c r="F22" s="18">
        <f t="shared" si="2"/>
        <v>3.18</v>
      </c>
      <c r="G22" s="19">
        <f t="shared" si="2"/>
        <v>97.5</v>
      </c>
    </row>
    <row r="23" spans="1:7" ht="27" customHeight="1" x14ac:dyDescent="0.35">
      <c r="A23" s="2" t="s">
        <v>12</v>
      </c>
      <c r="B23" s="3">
        <v>3.5</v>
      </c>
      <c r="C23" s="3">
        <v>3.5</v>
      </c>
      <c r="D23" s="4">
        <v>0</v>
      </c>
      <c r="E23" s="4">
        <v>0</v>
      </c>
      <c r="F23" s="4">
        <v>0</v>
      </c>
      <c r="G23" s="5">
        <v>5.5</v>
      </c>
    </row>
    <row r="24" spans="1:7" ht="27" customHeight="1" x14ac:dyDescent="0.35">
      <c r="A24" s="6" t="s">
        <v>28</v>
      </c>
      <c r="B24" s="7">
        <v>11.3</v>
      </c>
      <c r="C24" s="7">
        <v>11.3</v>
      </c>
      <c r="D24" s="8">
        <v>0.23</v>
      </c>
      <c r="E24" s="8">
        <v>2.2000000000000002</v>
      </c>
      <c r="F24" s="8">
        <v>0.28000000000000003</v>
      </c>
      <c r="G24" s="9">
        <v>8.6</v>
      </c>
    </row>
    <row r="25" spans="1:7" ht="27" customHeight="1" x14ac:dyDescent="0.35">
      <c r="A25" s="6" t="s">
        <v>55</v>
      </c>
      <c r="B25" s="24">
        <v>120</v>
      </c>
      <c r="C25" s="24">
        <v>120</v>
      </c>
      <c r="D25" s="25">
        <v>9.6</v>
      </c>
      <c r="E25" s="25">
        <v>2.7</v>
      </c>
      <c r="F25" s="25">
        <v>2.6</v>
      </c>
      <c r="G25" s="26">
        <v>82</v>
      </c>
    </row>
    <row r="26" spans="1:7" ht="27" customHeight="1" x14ac:dyDescent="0.35">
      <c r="A26" s="22" t="s">
        <v>8</v>
      </c>
      <c r="B26" s="7">
        <v>33</v>
      </c>
      <c r="C26" s="7">
        <v>33</v>
      </c>
      <c r="D26" s="8">
        <v>0</v>
      </c>
      <c r="E26" s="8">
        <v>0</v>
      </c>
      <c r="F26" s="8">
        <v>0</v>
      </c>
      <c r="G26" s="9">
        <v>0</v>
      </c>
    </row>
    <row r="27" spans="1:7" ht="27" customHeight="1" x14ac:dyDescent="0.35">
      <c r="A27" s="6" t="s">
        <v>9</v>
      </c>
      <c r="B27" s="3">
        <v>5</v>
      </c>
      <c r="C27" s="3">
        <v>5</v>
      </c>
      <c r="D27" s="4">
        <v>0</v>
      </c>
      <c r="E27" s="4">
        <v>0</v>
      </c>
      <c r="F27" s="4">
        <v>0</v>
      </c>
      <c r="G27" s="5">
        <v>0</v>
      </c>
    </row>
    <row r="28" spans="1:7" ht="27" customHeight="1" x14ac:dyDescent="0.35">
      <c r="A28" s="6" t="s">
        <v>16</v>
      </c>
      <c r="B28" s="7">
        <v>3</v>
      </c>
      <c r="C28" s="7">
        <v>3</v>
      </c>
      <c r="D28" s="8">
        <v>0</v>
      </c>
      <c r="E28" s="8">
        <v>3.2</v>
      </c>
      <c r="F28" s="8">
        <v>0</v>
      </c>
      <c r="G28" s="9">
        <v>34.700000000000003</v>
      </c>
    </row>
    <row r="29" spans="1:7" ht="27" customHeight="1" x14ac:dyDescent="0.35">
      <c r="A29" s="35" t="s">
        <v>35</v>
      </c>
      <c r="B29" s="7">
        <v>5</v>
      </c>
      <c r="C29" s="7">
        <v>4.2</v>
      </c>
      <c r="D29" s="4">
        <v>0.128</v>
      </c>
      <c r="E29" s="4">
        <v>0.19</v>
      </c>
      <c r="F29" s="4">
        <v>0.99</v>
      </c>
      <c r="G29" s="5">
        <v>3.84</v>
      </c>
    </row>
    <row r="30" spans="1:7" ht="27" customHeight="1" thickBot="1" x14ac:dyDescent="0.4">
      <c r="A30" s="6" t="s">
        <v>20</v>
      </c>
      <c r="B30" s="7">
        <v>5</v>
      </c>
      <c r="C30" s="7">
        <v>4</v>
      </c>
      <c r="D30" s="4">
        <v>0.108</v>
      </c>
      <c r="E30" s="4">
        <v>0</v>
      </c>
      <c r="F30" s="4">
        <v>0.3</v>
      </c>
      <c r="G30" s="5">
        <v>1.4</v>
      </c>
    </row>
    <row r="31" spans="1:7" ht="21.75" thickBot="1" x14ac:dyDescent="0.4">
      <c r="A31" s="20" t="s">
        <v>56</v>
      </c>
      <c r="B31" s="42">
        <v>200</v>
      </c>
      <c r="C31" s="43"/>
      <c r="D31" s="18">
        <f>D32+D33+D34+D35</f>
        <v>0.4</v>
      </c>
      <c r="E31" s="18">
        <f t="shared" ref="E31:G31" si="3">E32+E33+E34+E35</f>
        <v>0</v>
      </c>
      <c r="F31" s="18">
        <f t="shared" si="3"/>
        <v>19.880000000000003</v>
      </c>
      <c r="G31" s="19">
        <f t="shared" si="3"/>
        <v>79.92</v>
      </c>
    </row>
    <row r="32" spans="1:7" ht="27" customHeight="1" x14ac:dyDescent="0.35">
      <c r="A32" s="2" t="s">
        <v>56</v>
      </c>
      <c r="B32" s="3">
        <v>3.5</v>
      </c>
      <c r="C32" s="3">
        <v>3.5</v>
      </c>
      <c r="D32" s="4">
        <v>0</v>
      </c>
      <c r="E32" s="4">
        <v>0</v>
      </c>
      <c r="F32" s="4">
        <v>0</v>
      </c>
      <c r="G32" s="5">
        <v>0</v>
      </c>
    </row>
    <row r="33" spans="1:7" ht="27" customHeight="1" x14ac:dyDescent="0.35">
      <c r="A33" s="6" t="s">
        <v>10</v>
      </c>
      <c r="B33" s="7">
        <v>20</v>
      </c>
      <c r="C33" s="7">
        <v>20</v>
      </c>
      <c r="D33" s="8">
        <v>0</v>
      </c>
      <c r="E33" s="8">
        <v>0</v>
      </c>
      <c r="F33" s="8">
        <v>9.8800000000000008</v>
      </c>
      <c r="G33" s="9">
        <v>29.02</v>
      </c>
    </row>
    <row r="34" spans="1:7" ht="27" customHeight="1" x14ac:dyDescent="0.35">
      <c r="A34" s="23" t="s">
        <v>8</v>
      </c>
      <c r="B34" s="24">
        <v>172</v>
      </c>
      <c r="C34" s="24">
        <v>172</v>
      </c>
      <c r="D34" s="25">
        <v>0</v>
      </c>
      <c r="E34" s="25">
        <v>0</v>
      </c>
      <c r="F34" s="25">
        <v>0</v>
      </c>
      <c r="G34" s="26">
        <v>0</v>
      </c>
    </row>
    <row r="35" spans="1:7" ht="27" customHeight="1" thickBot="1" x14ac:dyDescent="0.4">
      <c r="A35" s="6" t="s">
        <v>52</v>
      </c>
      <c r="B35" s="7">
        <v>25</v>
      </c>
      <c r="C35" s="7">
        <v>25</v>
      </c>
      <c r="D35" s="8">
        <v>0.4</v>
      </c>
      <c r="E35" s="8">
        <v>0</v>
      </c>
      <c r="F35" s="8">
        <v>10</v>
      </c>
      <c r="G35" s="9">
        <v>50.9</v>
      </c>
    </row>
    <row r="36" spans="1:7" ht="21.75" thickBot="1" x14ac:dyDescent="0.4">
      <c r="A36" s="20" t="s">
        <v>11</v>
      </c>
      <c r="B36" s="42">
        <v>60</v>
      </c>
      <c r="C36" s="43"/>
      <c r="D36" s="18">
        <f>D37++D38+D39+D40</f>
        <v>4.6909999999999998</v>
      </c>
      <c r="E36" s="18">
        <f t="shared" ref="E36:G36" si="4">E37++E38+E39+E40</f>
        <v>1.0010000000000001</v>
      </c>
      <c r="F36" s="18">
        <f t="shared" si="4"/>
        <v>28.200000000000003</v>
      </c>
      <c r="G36" s="19">
        <f t="shared" si="4"/>
        <v>137.03399999999999</v>
      </c>
    </row>
    <row r="37" spans="1:7" ht="27" customHeight="1" x14ac:dyDescent="0.35">
      <c r="A37" s="2" t="s">
        <v>12</v>
      </c>
      <c r="B37" s="3">
        <v>44.4</v>
      </c>
      <c r="C37" s="3">
        <v>44.4</v>
      </c>
      <c r="D37" s="4">
        <v>0.996</v>
      </c>
      <c r="E37" s="4">
        <v>9.0999999999999998E-2</v>
      </c>
      <c r="F37" s="4">
        <v>13.114000000000001</v>
      </c>
      <c r="G37" s="5">
        <v>17.934000000000001</v>
      </c>
    </row>
    <row r="38" spans="1:7" ht="27" customHeight="1" x14ac:dyDescent="0.35">
      <c r="A38" s="6" t="s">
        <v>13</v>
      </c>
      <c r="B38" s="7">
        <v>4</v>
      </c>
      <c r="C38" s="7">
        <v>4</v>
      </c>
      <c r="D38" s="8">
        <v>1.2949999999999999</v>
      </c>
      <c r="E38" s="8">
        <v>0.01</v>
      </c>
      <c r="F38" s="8">
        <v>0.98599999999999999</v>
      </c>
      <c r="G38" s="9">
        <v>5.3</v>
      </c>
    </row>
    <row r="39" spans="1:7" ht="27" customHeight="1" x14ac:dyDescent="0.35">
      <c r="A39" s="6" t="s">
        <v>9</v>
      </c>
      <c r="B39" s="7">
        <v>8</v>
      </c>
      <c r="C39" s="7">
        <v>8</v>
      </c>
      <c r="D39" s="8">
        <v>0</v>
      </c>
      <c r="E39" s="8">
        <v>0</v>
      </c>
      <c r="F39" s="8">
        <v>0</v>
      </c>
      <c r="G39" s="9">
        <v>0</v>
      </c>
    </row>
    <row r="40" spans="1:7" ht="27" customHeight="1" thickBot="1" x14ac:dyDescent="0.4">
      <c r="A40" s="10" t="s">
        <v>16</v>
      </c>
      <c r="B40" s="11">
        <v>4</v>
      </c>
      <c r="C40" s="11">
        <v>4</v>
      </c>
      <c r="D40" s="12">
        <v>2.4</v>
      </c>
      <c r="E40" s="12">
        <v>0.9</v>
      </c>
      <c r="F40" s="12">
        <v>14.1</v>
      </c>
      <c r="G40" s="13">
        <v>113.8</v>
      </c>
    </row>
    <row r="41" spans="1:7" ht="21.75" thickBot="1" x14ac:dyDescent="0.4">
      <c r="A41" s="20" t="s">
        <v>57</v>
      </c>
      <c r="B41" s="39">
        <v>30</v>
      </c>
      <c r="C41" s="40"/>
      <c r="D41" s="18">
        <f>D42</f>
        <v>2.2999999999999998</v>
      </c>
      <c r="E41" s="18">
        <f t="shared" ref="E41:G41" si="5">E42</f>
        <v>2.9</v>
      </c>
      <c r="F41" s="18">
        <f t="shared" si="5"/>
        <v>22.3</v>
      </c>
      <c r="G41" s="19">
        <f t="shared" si="5"/>
        <v>125.1</v>
      </c>
    </row>
    <row r="42" spans="1:7" ht="27" customHeight="1" thickBot="1" x14ac:dyDescent="0.4">
      <c r="A42" s="2" t="s">
        <v>58</v>
      </c>
      <c r="B42" s="3">
        <v>30</v>
      </c>
      <c r="C42" s="3">
        <v>30</v>
      </c>
      <c r="D42" s="4">
        <v>2.2999999999999998</v>
      </c>
      <c r="E42" s="4">
        <v>2.9</v>
      </c>
      <c r="F42" s="4">
        <v>22.3</v>
      </c>
      <c r="G42" s="5">
        <v>125.1</v>
      </c>
    </row>
    <row r="43" spans="1:7" ht="21.75" thickBot="1" x14ac:dyDescent="0.4">
      <c r="A43" s="27" t="s">
        <v>14</v>
      </c>
      <c r="B43" s="28"/>
      <c r="C43" s="28"/>
      <c r="D43" s="29">
        <f>D6+D17+D22+D31+D36+++D41</f>
        <v>46.643999999999998</v>
      </c>
      <c r="E43" s="29">
        <f>E6+E17+E22+E31+E36+++E41</f>
        <v>18.100999999999999</v>
      </c>
      <c r="F43" s="29">
        <f>F6+F17+F22+F31+F36+++F41</f>
        <v>113.47</v>
      </c>
      <c r="G43" s="30">
        <f>G6+G17+G22+G31+G36+++G41</f>
        <v>709.72400000000005</v>
      </c>
    </row>
  </sheetData>
  <mergeCells count="11">
    <mergeCell ref="B17:C17"/>
    <mergeCell ref="B22:C22"/>
    <mergeCell ref="B31:C31"/>
    <mergeCell ref="B36:C36"/>
    <mergeCell ref="B41:C41"/>
    <mergeCell ref="B6:C6"/>
    <mergeCell ref="A2:G2"/>
    <mergeCell ref="B3:C3"/>
    <mergeCell ref="D3:F3"/>
    <mergeCell ref="G3:G4"/>
    <mergeCell ref="A5:G5"/>
  </mergeCells>
  <pageMargins left="0.7" right="0.7" top="0.75" bottom="0.75" header="0.3" footer="0.3"/>
  <pageSetup paperSize="9" scale="58" orientation="portrait" horizontalDpi="180" verticalDpi="18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38"/>
  <sheetViews>
    <sheetView view="pageBreakPreview" zoomScale="110" zoomScaleSheetLayoutView="110" workbookViewId="0">
      <selection activeCell="A2" sqref="A2:G2"/>
    </sheetView>
  </sheetViews>
  <sheetFormatPr defaultRowHeight="15" x14ac:dyDescent="0.25"/>
  <cols>
    <col min="1" max="1" width="47.140625" customWidth="1"/>
    <col min="2" max="2" width="17" customWidth="1"/>
    <col min="3" max="3" width="16" customWidth="1"/>
    <col min="4" max="5" width="17.42578125" customWidth="1"/>
    <col min="6" max="6" width="16.42578125" customWidth="1"/>
    <col min="7" max="7" width="17" customWidth="1"/>
  </cols>
  <sheetData>
    <row r="1" spans="1:7" ht="21" x14ac:dyDescent="0.35">
      <c r="A1" s="1" t="s">
        <v>59</v>
      </c>
      <c r="B1" s="1"/>
      <c r="C1" s="1"/>
      <c r="D1" s="1"/>
      <c r="E1" s="1"/>
      <c r="F1" s="1"/>
      <c r="G1" s="1"/>
    </row>
    <row r="2" spans="1:7" ht="21.75" thickBot="1" x14ac:dyDescent="0.4">
      <c r="A2" s="41" t="s">
        <v>113</v>
      </c>
      <c r="B2" s="41"/>
      <c r="C2" s="41"/>
      <c r="D2" s="41"/>
      <c r="E2" s="41"/>
      <c r="F2" s="41"/>
      <c r="G2" s="41"/>
    </row>
    <row r="3" spans="1:7" ht="25.5" customHeight="1" thickBot="1" x14ac:dyDescent="0.3">
      <c r="A3" s="14" t="s">
        <v>0</v>
      </c>
      <c r="B3" s="47" t="s">
        <v>1</v>
      </c>
      <c r="C3" s="47"/>
      <c r="D3" s="47" t="s">
        <v>4</v>
      </c>
      <c r="E3" s="47"/>
      <c r="F3" s="48"/>
      <c r="G3" s="49" t="s">
        <v>15</v>
      </c>
    </row>
    <row r="4" spans="1:7" ht="63" customHeight="1" thickBot="1" x14ac:dyDescent="0.3">
      <c r="A4" s="15"/>
      <c r="B4" s="16" t="s">
        <v>2</v>
      </c>
      <c r="C4" s="16" t="s">
        <v>3</v>
      </c>
      <c r="D4" s="16" t="s">
        <v>5</v>
      </c>
      <c r="E4" s="16" t="s">
        <v>6</v>
      </c>
      <c r="F4" s="16" t="s">
        <v>7</v>
      </c>
      <c r="G4" s="50"/>
    </row>
    <row r="5" spans="1:7" ht="21.75" thickBot="1" x14ac:dyDescent="0.4">
      <c r="A5" s="44" t="s">
        <v>60</v>
      </c>
      <c r="B5" s="45"/>
      <c r="C5" s="45"/>
      <c r="D5" s="45"/>
      <c r="E5" s="45"/>
      <c r="F5" s="45"/>
      <c r="G5" s="46"/>
    </row>
    <row r="6" spans="1:7" ht="39.75" customHeight="1" thickBot="1" x14ac:dyDescent="0.4">
      <c r="A6" s="17" t="s">
        <v>61</v>
      </c>
      <c r="B6" s="39">
        <v>150</v>
      </c>
      <c r="C6" s="40"/>
      <c r="D6" s="18">
        <f>D7+D9</f>
        <v>3.4</v>
      </c>
      <c r="E6" s="18">
        <f t="shared" ref="E6:G6" si="0">E7+E9</f>
        <v>3.3</v>
      </c>
      <c r="F6" s="18">
        <f t="shared" si="0"/>
        <v>31.6</v>
      </c>
      <c r="G6" s="19">
        <f t="shared" si="0"/>
        <v>133.9</v>
      </c>
    </row>
    <row r="7" spans="1:7" ht="27" customHeight="1" x14ac:dyDescent="0.35">
      <c r="A7" s="2" t="s">
        <v>62</v>
      </c>
      <c r="B7" s="3">
        <v>51</v>
      </c>
      <c r="C7" s="3">
        <v>51</v>
      </c>
      <c r="D7" s="4">
        <v>3.4</v>
      </c>
      <c r="E7" s="4">
        <v>3.3</v>
      </c>
      <c r="F7" s="4">
        <v>31.6</v>
      </c>
      <c r="G7" s="5">
        <v>133.9</v>
      </c>
    </row>
    <row r="8" spans="1:7" ht="27" customHeight="1" x14ac:dyDescent="0.35">
      <c r="A8" s="6" t="s">
        <v>16</v>
      </c>
      <c r="B8" s="7">
        <v>5</v>
      </c>
      <c r="C8" s="7">
        <v>5</v>
      </c>
      <c r="D8" s="8">
        <v>1.9</v>
      </c>
      <c r="E8" s="8">
        <v>2.1</v>
      </c>
      <c r="F8" s="8">
        <v>1.2</v>
      </c>
      <c r="G8" s="9">
        <v>61.8</v>
      </c>
    </row>
    <row r="9" spans="1:7" ht="27" customHeight="1" thickBot="1" x14ac:dyDescent="0.4">
      <c r="A9" s="10" t="s">
        <v>71</v>
      </c>
      <c r="B9" s="11">
        <v>1</v>
      </c>
      <c r="C9" s="11">
        <v>1</v>
      </c>
      <c r="D9" s="12">
        <v>0</v>
      </c>
      <c r="E9" s="12">
        <v>0</v>
      </c>
      <c r="F9" s="12">
        <v>0</v>
      </c>
      <c r="G9" s="13">
        <v>0</v>
      </c>
    </row>
    <row r="10" spans="1:7" ht="21.75" thickBot="1" x14ac:dyDescent="0.4">
      <c r="A10" s="20" t="s">
        <v>63</v>
      </c>
      <c r="B10" s="42">
        <v>50</v>
      </c>
      <c r="C10" s="43"/>
      <c r="D10" s="18">
        <f>D11+D12</f>
        <v>12.4</v>
      </c>
      <c r="E10" s="18">
        <f t="shared" ref="E10:G10" si="1">E11+E12</f>
        <v>12.4</v>
      </c>
      <c r="F10" s="18">
        <f t="shared" si="1"/>
        <v>0</v>
      </c>
      <c r="G10" s="18">
        <f t="shared" si="1"/>
        <v>154.30000000000001</v>
      </c>
    </row>
    <row r="11" spans="1:7" ht="27" customHeight="1" x14ac:dyDescent="0.35">
      <c r="A11" s="2" t="s">
        <v>31</v>
      </c>
      <c r="B11" s="3">
        <v>81</v>
      </c>
      <c r="C11" s="3">
        <v>72</v>
      </c>
      <c r="D11" s="4">
        <v>12.4</v>
      </c>
      <c r="E11" s="4">
        <v>12.4</v>
      </c>
      <c r="F11" s="4">
        <v>0</v>
      </c>
      <c r="G11" s="5">
        <v>154.30000000000001</v>
      </c>
    </row>
    <row r="12" spans="1:7" ht="27" customHeight="1" thickBot="1" x14ac:dyDescent="0.4">
      <c r="A12" s="6" t="s">
        <v>9</v>
      </c>
      <c r="B12" s="7">
        <v>8</v>
      </c>
      <c r="C12" s="7">
        <v>8</v>
      </c>
      <c r="D12" s="8">
        <v>0</v>
      </c>
      <c r="E12" s="8">
        <v>0</v>
      </c>
      <c r="F12" s="8">
        <v>0</v>
      </c>
      <c r="G12" s="9">
        <v>0</v>
      </c>
    </row>
    <row r="13" spans="1:7" ht="21.75" thickBot="1" x14ac:dyDescent="0.4">
      <c r="A13" s="20" t="s">
        <v>41</v>
      </c>
      <c r="B13" s="42">
        <v>50</v>
      </c>
      <c r="C13" s="43"/>
      <c r="D13" s="18">
        <f>D14+D15+D16+D17+D18+D19+D20+D21</f>
        <v>0.436</v>
      </c>
      <c r="E13" s="18">
        <f t="shared" ref="E13:G13" si="2">E14+E15+E16+E17+E18+E19+E20+E21</f>
        <v>2.75</v>
      </c>
      <c r="F13" s="18">
        <f t="shared" si="2"/>
        <v>3.4099999999999997</v>
      </c>
      <c r="G13" s="19">
        <f t="shared" si="2"/>
        <v>39.9</v>
      </c>
    </row>
    <row r="14" spans="1:7" ht="27" customHeight="1" x14ac:dyDescent="0.35">
      <c r="A14" s="22" t="s">
        <v>8</v>
      </c>
      <c r="B14" s="3">
        <v>45</v>
      </c>
      <c r="C14" s="3">
        <v>45</v>
      </c>
      <c r="D14" s="4">
        <v>0</v>
      </c>
      <c r="E14" s="4">
        <v>0</v>
      </c>
      <c r="F14" s="4">
        <v>0</v>
      </c>
      <c r="G14" s="5">
        <v>0</v>
      </c>
    </row>
    <row r="15" spans="1:7" ht="27" customHeight="1" x14ac:dyDescent="0.35">
      <c r="A15" s="6" t="s">
        <v>16</v>
      </c>
      <c r="B15" s="7">
        <v>3</v>
      </c>
      <c r="C15" s="7">
        <v>3</v>
      </c>
      <c r="D15" s="8">
        <v>0</v>
      </c>
      <c r="E15" s="8">
        <v>2.1</v>
      </c>
      <c r="F15" s="8">
        <v>0</v>
      </c>
      <c r="G15" s="9">
        <v>10.6</v>
      </c>
    </row>
    <row r="16" spans="1:7" ht="27" customHeight="1" x14ac:dyDescent="0.35">
      <c r="A16" s="2" t="s">
        <v>12</v>
      </c>
      <c r="B16" s="3">
        <v>2</v>
      </c>
      <c r="C16" s="3">
        <v>2</v>
      </c>
      <c r="D16" s="4">
        <v>0.2</v>
      </c>
      <c r="E16" s="4">
        <v>0</v>
      </c>
      <c r="F16" s="4">
        <v>0</v>
      </c>
      <c r="G16" s="5">
        <v>5.5</v>
      </c>
    </row>
    <row r="17" spans="1:7" ht="27" customHeight="1" x14ac:dyDescent="0.35">
      <c r="A17" s="35" t="s">
        <v>20</v>
      </c>
      <c r="B17" s="7">
        <v>4</v>
      </c>
      <c r="C17" s="7">
        <v>3</v>
      </c>
      <c r="D17" s="4">
        <v>0.108</v>
      </c>
      <c r="E17" s="4">
        <v>0.46</v>
      </c>
      <c r="F17" s="4">
        <v>1.02</v>
      </c>
      <c r="G17" s="5">
        <v>1.2</v>
      </c>
    </row>
    <row r="18" spans="1:7" ht="27" customHeight="1" x14ac:dyDescent="0.35">
      <c r="A18" s="35" t="s">
        <v>35</v>
      </c>
      <c r="B18" s="7">
        <v>1.2</v>
      </c>
      <c r="C18" s="7">
        <v>1</v>
      </c>
      <c r="D18" s="4">
        <v>0.128</v>
      </c>
      <c r="E18" s="4">
        <v>0.19</v>
      </c>
      <c r="F18" s="4">
        <v>0.99</v>
      </c>
      <c r="G18" s="5">
        <v>1.1000000000000001</v>
      </c>
    </row>
    <row r="19" spans="1:7" ht="27" customHeight="1" x14ac:dyDescent="0.35">
      <c r="A19" s="35" t="s">
        <v>30</v>
      </c>
      <c r="B19" s="7">
        <v>5</v>
      </c>
      <c r="C19" s="7">
        <v>5</v>
      </c>
      <c r="D19" s="4">
        <v>0</v>
      </c>
      <c r="E19" s="4">
        <v>0</v>
      </c>
      <c r="F19" s="4">
        <v>0</v>
      </c>
      <c r="G19" s="5">
        <v>12.6</v>
      </c>
    </row>
    <row r="20" spans="1:7" ht="27" customHeight="1" x14ac:dyDescent="0.35">
      <c r="A20" s="2" t="s">
        <v>9</v>
      </c>
      <c r="B20" s="3">
        <v>5</v>
      </c>
      <c r="C20" s="3">
        <v>5</v>
      </c>
      <c r="D20" s="4">
        <v>0</v>
      </c>
      <c r="E20" s="4">
        <v>0</v>
      </c>
      <c r="F20" s="4">
        <v>0</v>
      </c>
      <c r="G20" s="5">
        <v>0</v>
      </c>
    </row>
    <row r="21" spans="1:7" ht="27" customHeight="1" thickBot="1" x14ac:dyDescent="0.4">
      <c r="A21" s="35" t="s">
        <v>10</v>
      </c>
      <c r="B21" s="7">
        <v>1</v>
      </c>
      <c r="C21" s="7">
        <v>1</v>
      </c>
      <c r="D21" s="8">
        <v>0</v>
      </c>
      <c r="E21" s="8">
        <v>0</v>
      </c>
      <c r="F21" s="8">
        <v>1.4</v>
      </c>
      <c r="G21" s="9">
        <v>8.9</v>
      </c>
    </row>
    <row r="22" spans="1:7" ht="21.75" thickBot="1" x14ac:dyDescent="0.4">
      <c r="A22" s="20" t="s">
        <v>11</v>
      </c>
      <c r="B22" s="42">
        <v>60</v>
      </c>
      <c r="C22" s="43"/>
      <c r="D22" s="18">
        <f>D23++D24+D25+D26</f>
        <v>4.6909999999999998</v>
      </c>
      <c r="E22" s="18">
        <f t="shared" ref="E22:G22" si="3">E23++E24+E25+E26</f>
        <v>1.0010000000000001</v>
      </c>
      <c r="F22" s="18">
        <f t="shared" si="3"/>
        <v>28.200000000000003</v>
      </c>
      <c r="G22" s="19">
        <f t="shared" si="3"/>
        <v>137.03399999999999</v>
      </c>
    </row>
    <row r="23" spans="1:7" ht="27" customHeight="1" x14ac:dyDescent="0.35">
      <c r="A23" s="2" t="s">
        <v>12</v>
      </c>
      <c r="B23" s="3">
        <v>44.4</v>
      </c>
      <c r="C23" s="3">
        <v>44.4</v>
      </c>
      <c r="D23" s="4">
        <v>0.996</v>
      </c>
      <c r="E23" s="4">
        <v>9.0999999999999998E-2</v>
      </c>
      <c r="F23" s="4">
        <v>13.114000000000001</v>
      </c>
      <c r="G23" s="5">
        <v>17.934000000000001</v>
      </c>
    </row>
    <row r="24" spans="1:7" ht="27" customHeight="1" x14ac:dyDescent="0.35">
      <c r="A24" s="6" t="s">
        <v>13</v>
      </c>
      <c r="B24" s="7">
        <v>4</v>
      </c>
      <c r="C24" s="7">
        <v>4</v>
      </c>
      <c r="D24" s="8">
        <v>1.2949999999999999</v>
      </c>
      <c r="E24" s="8">
        <v>0.01</v>
      </c>
      <c r="F24" s="8">
        <v>0.98599999999999999</v>
      </c>
      <c r="G24" s="9">
        <v>5.3</v>
      </c>
    </row>
    <row r="25" spans="1:7" ht="27" customHeight="1" x14ac:dyDescent="0.35">
      <c r="A25" s="6" t="s">
        <v>9</v>
      </c>
      <c r="B25" s="7">
        <v>8</v>
      </c>
      <c r="C25" s="7">
        <v>8</v>
      </c>
      <c r="D25" s="8">
        <v>0</v>
      </c>
      <c r="E25" s="8">
        <v>0</v>
      </c>
      <c r="F25" s="8">
        <v>0</v>
      </c>
      <c r="G25" s="9">
        <v>0</v>
      </c>
    </row>
    <row r="26" spans="1:7" ht="27" customHeight="1" thickBot="1" x14ac:dyDescent="0.4">
      <c r="A26" s="10" t="s">
        <v>16</v>
      </c>
      <c r="B26" s="11">
        <v>4</v>
      </c>
      <c r="C26" s="11">
        <v>4</v>
      </c>
      <c r="D26" s="12">
        <v>2.4</v>
      </c>
      <c r="E26" s="12">
        <v>0.9</v>
      </c>
      <c r="F26" s="12">
        <v>14.1</v>
      </c>
      <c r="G26" s="13">
        <v>113.8</v>
      </c>
    </row>
    <row r="27" spans="1:7" ht="21.75" thickBot="1" x14ac:dyDescent="0.4">
      <c r="A27" s="20" t="s">
        <v>42</v>
      </c>
      <c r="B27" s="39">
        <v>200</v>
      </c>
      <c r="C27" s="40"/>
      <c r="D27" s="18">
        <f>D28+D29+D31</f>
        <v>0</v>
      </c>
      <c r="E27" s="18">
        <f t="shared" ref="E27:G27" si="4">E28+E29+E31</f>
        <v>0</v>
      </c>
      <c r="F27" s="18">
        <f t="shared" si="4"/>
        <v>21.78</v>
      </c>
      <c r="G27" s="19">
        <f t="shared" si="4"/>
        <v>86.2</v>
      </c>
    </row>
    <row r="28" spans="1:7" ht="27" customHeight="1" x14ac:dyDescent="0.35">
      <c r="A28" s="2" t="s">
        <v>43</v>
      </c>
      <c r="B28" s="3">
        <v>20</v>
      </c>
      <c r="C28" s="3">
        <v>20</v>
      </c>
      <c r="D28" s="4">
        <v>0</v>
      </c>
      <c r="E28" s="4">
        <v>0</v>
      </c>
      <c r="F28" s="4">
        <v>11.9</v>
      </c>
      <c r="G28" s="5">
        <v>31.5</v>
      </c>
    </row>
    <row r="29" spans="1:7" ht="27" customHeight="1" x14ac:dyDescent="0.35">
      <c r="A29" s="6" t="s">
        <v>10</v>
      </c>
      <c r="B29" s="7">
        <v>24</v>
      </c>
      <c r="C29" s="7">
        <v>24</v>
      </c>
      <c r="D29" s="8">
        <v>0</v>
      </c>
      <c r="E29" s="8">
        <v>0</v>
      </c>
      <c r="F29" s="8">
        <v>9.8800000000000008</v>
      </c>
      <c r="G29" s="9">
        <v>54.7</v>
      </c>
    </row>
    <row r="30" spans="1:7" ht="27" customHeight="1" x14ac:dyDescent="0.35">
      <c r="A30" s="23" t="s">
        <v>8</v>
      </c>
      <c r="B30" s="24">
        <v>210</v>
      </c>
      <c r="C30" s="24">
        <v>210</v>
      </c>
      <c r="D30" s="8">
        <v>0</v>
      </c>
      <c r="E30" s="8">
        <v>0</v>
      </c>
      <c r="F30" s="8">
        <v>0</v>
      </c>
      <c r="G30" s="9">
        <v>0</v>
      </c>
    </row>
    <row r="31" spans="1:7" ht="27" customHeight="1" thickBot="1" x14ac:dyDescent="0.4">
      <c r="A31" s="23" t="s">
        <v>44</v>
      </c>
      <c r="B31" s="24">
        <v>0.2</v>
      </c>
      <c r="C31" s="24">
        <v>0.2</v>
      </c>
      <c r="D31" s="8">
        <v>0</v>
      </c>
      <c r="E31" s="8">
        <v>0</v>
      </c>
      <c r="F31" s="8">
        <v>0</v>
      </c>
      <c r="G31" s="9">
        <v>0</v>
      </c>
    </row>
    <row r="32" spans="1:7" ht="21.75" thickBot="1" x14ac:dyDescent="0.4">
      <c r="A32" s="20" t="s">
        <v>102</v>
      </c>
      <c r="B32" s="39">
        <v>100</v>
      </c>
      <c r="C32" s="40"/>
      <c r="D32" s="18">
        <f>D33+D36+D37</f>
        <v>0.2</v>
      </c>
      <c r="E32" s="18">
        <f t="shared" ref="E32" si="5">E33+E36+E37</f>
        <v>0.5</v>
      </c>
      <c r="F32" s="18">
        <f t="shared" ref="F32" si="6">F33+F36+F37</f>
        <v>1</v>
      </c>
      <c r="G32" s="18">
        <f t="shared" ref="G32" si="7">G33+G36+G37</f>
        <v>45.6</v>
      </c>
    </row>
    <row r="33" spans="1:7" ht="27" customHeight="1" x14ac:dyDescent="0.35">
      <c r="A33" s="2" t="s">
        <v>64</v>
      </c>
      <c r="B33" s="3">
        <v>114</v>
      </c>
      <c r="C33" s="3">
        <v>91</v>
      </c>
      <c r="D33" s="4">
        <v>0.2</v>
      </c>
      <c r="E33" s="4">
        <v>0.5</v>
      </c>
      <c r="F33" s="4">
        <v>1</v>
      </c>
      <c r="G33" s="5">
        <v>45.6</v>
      </c>
    </row>
    <row r="34" spans="1:7" ht="27" customHeight="1" thickBot="1" x14ac:dyDescent="0.4">
      <c r="A34" s="10" t="s">
        <v>16</v>
      </c>
      <c r="B34" s="11">
        <v>10</v>
      </c>
      <c r="C34" s="11">
        <v>10</v>
      </c>
      <c r="D34" s="12">
        <v>0.5</v>
      </c>
      <c r="E34" s="12">
        <v>9.6</v>
      </c>
      <c r="F34" s="12">
        <v>1.3</v>
      </c>
      <c r="G34" s="13">
        <v>57</v>
      </c>
    </row>
    <row r="35" spans="1:7" ht="27" customHeight="1" x14ac:dyDescent="0.35">
      <c r="A35" s="6" t="s">
        <v>9</v>
      </c>
      <c r="B35" s="7">
        <v>0.5</v>
      </c>
      <c r="C35" s="7">
        <v>0.5</v>
      </c>
      <c r="D35" s="8">
        <v>0</v>
      </c>
      <c r="E35" s="8">
        <v>0</v>
      </c>
      <c r="F35" s="8">
        <v>0</v>
      </c>
      <c r="G35" s="9">
        <v>0</v>
      </c>
    </row>
    <row r="36" spans="1:7" ht="27" customHeight="1" thickBot="1" x14ac:dyDescent="0.4">
      <c r="A36" s="10" t="s">
        <v>79</v>
      </c>
      <c r="B36" s="54" t="s">
        <v>112</v>
      </c>
      <c r="C36" s="55"/>
      <c r="D36" s="12"/>
      <c r="E36" s="12"/>
      <c r="F36" s="12"/>
      <c r="G36" s="13"/>
    </row>
    <row r="37" spans="1:7" ht="27" customHeight="1" thickBot="1" x14ac:dyDescent="0.4">
      <c r="A37" s="6" t="s">
        <v>79</v>
      </c>
      <c r="B37" s="7">
        <v>200</v>
      </c>
      <c r="C37" s="7">
        <v>200</v>
      </c>
      <c r="D37" s="8"/>
      <c r="E37" s="8"/>
      <c r="F37" s="8"/>
      <c r="G37" s="9"/>
    </row>
    <row r="38" spans="1:7" ht="21.75" thickBot="1" x14ac:dyDescent="0.4">
      <c r="A38" s="27" t="s">
        <v>14</v>
      </c>
      <c r="B38" s="28"/>
      <c r="C38" s="28"/>
      <c r="D38" s="29">
        <f>D32+D27+D22+D13+D6+D10</f>
        <v>21.127000000000002</v>
      </c>
      <c r="E38" s="29">
        <f t="shared" ref="E38:G38" si="8">E32+E27+E22+E13+E6+E10</f>
        <v>19.951000000000001</v>
      </c>
      <c r="F38" s="29">
        <f t="shared" si="8"/>
        <v>85.990000000000009</v>
      </c>
      <c r="G38" s="29">
        <f t="shared" si="8"/>
        <v>596.93399999999997</v>
      </c>
    </row>
  </sheetData>
  <mergeCells count="12">
    <mergeCell ref="B36:C36"/>
    <mergeCell ref="B10:C10"/>
    <mergeCell ref="B13:C13"/>
    <mergeCell ref="B22:C22"/>
    <mergeCell ref="B27:C27"/>
    <mergeCell ref="B32:C32"/>
    <mergeCell ref="B6:C6"/>
    <mergeCell ref="A2:G2"/>
    <mergeCell ref="B3:C3"/>
    <mergeCell ref="D3:F3"/>
    <mergeCell ref="G3:G4"/>
    <mergeCell ref="A5:G5"/>
  </mergeCells>
  <pageMargins left="0.7" right="0.7" top="0.75" bottom="0.75" header="0.3" footer="0.3"/>
  <pageSetup paperSize="9" scale="58" orientation="portrait" horizontalDpi="180" verticalDpi="18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39"/>
  <sheetViews>
    <sheetView view="pageBreakPreview" zoomScale="110" zoomScaleSheetLayoutView="110" workbookViewId="0">
      <selection activeCell="A2" sqref="A2:G2"/>
    </sheetView>
  </sheetViews>
  <sheetFormatPr defaultRowHeight="15" x14ac:dyDescent="0.25"/>
  <cols>
    <col min="1" max="1" width="47.140625" customWidth="1"/>
    <col min="2" max="2" width="17" customWidth="1"/>
    <col min="3" max="3" width="16" customWidth="1"/>
    <col min="4" max="5" width="17.42578125" customWidth="1"/>
    <col min="6" max="6" width="16.42578125" customWidth="1"/>
    <col min="7" max="7" width="17" customWidth="1"/>
  </cols>
  <sheetData>
    <row r="1" spans="1:7" ht="21" x14ac:dyDescent="0.35">
      <c r="A1" s="1" t="s">
        <v>83</v>
      </c>
      <c r="B1" s="1"/>
      <c r="C1" s="1"/>
      <c r="D1" s="1"/>
      <c r="E1" s="1"/>
      <c r="F1" s="1"/>
      <c r="G1" s="1"/>
    </row>
    <row r="2" spans="1:7" ht="21.75" thickBot="1" x14ac:dyDescent="0.4">
      <c r="A2" s="41" t="s">
        <v>113</v>
      </c>
      <c r="B2" s="41"/>
      <c r="C2" s="41"/>
      <c r="D2" s="41"/>
      <c r="E2" s="41"/>
      <c r="F2" s="41"/>
      <c r="G2" s="41"/>
    </row>
    <row r="3" spans="1:7" ht="25.5" customHeight="1" thickBot="1" x14ac:dyDescent="0.3">
      <c r="A3" s="14" t="s">
        <v>0</v>
      </c>
      <c r="B3" s="47" t="s">
        <v>1</v>
      </c>
      <c r="C3" s="47"/>
      <c r="D3" s="47" t="s">
        <v>4</v>
      </c>
      <c r="E3" s="47"/>
      <c r="F3" s="48"/>
      <c r="G3" s="49" t="s">
        <v>15</v>
      </c>
    </row>
    <row r="4" spans="1:7" ht="63" customHeight="1" thickBot="1" x14ac:dyDescent="0.3">
      <c r="A4" s="15"/>
      <c r="B4" s="16" t="s">
        <v>2</v>
      </c>
      <c r="C4" s="16" t="s">
        <v>3</v>
      </c>
      <c r="D4" s="16" t="s">
        <v>5</v>
      </c>
      <c r="E4" s="16" t="s">
        <v>6</v>
      </c>
      <c r="F4" s="16" t="s">
        <v>7</v>
      </c>
      <c r="G4" s="50"/>
    </row>
    <row r="5" spans="1:7" ht="21.75" thickBot="1" x14ac:dyDescent="0.4">
      <c r="A5" s="44" t="s">
        <v>24</v>
      </c>
      <c r="B5" s="45"/>
      <c r="C5" s="45"/>
      <c r="D5" s="45"/>
      <c r="E5" s="45"/>
      <c r="F5" s="45"/>
      <c r="G5" s="46"/>
    </row>
    <row r="6" spans="1:7" ht="39.75" customHeight="1" thickBot="1" x14ac:dyDescent="0.4">
      <c r="A6" s="17" t="s">
        <v>65</v>
      </c>
      <c r="B6" s="39">
        <v>250</v>
      </c>
      <c r="C6" s="40"/>
      <c r="D6" s="18">
        <f>D8+D9+D10+D11+D12+D13+D14+D15+D7</f>
        <v>23.026</v>
      </c>
      <c r="E6" s="18">
        <f t="shared" ref="E6:G6" si="0">E8+E9+E10+E11+E12+E13+E14+E15+E7</f>
        <v>8.6300000000000008</v>
      </c>
      <c r="F6" s="18">
        <f t="shared" si="0"/>
        <v>9.41</v>
      </c>
      <c r="G6" s="18">
        <f t="shared" si="0"/>
        <v>211.97</v>
      </c>
    </row>
    <row r="7" spans="1:7" ht="27" customHeight="1" x14ac:dyDescent="0.35">
      <c r="A7" s="6" t="s">
        <v>111</v>
      </c>
      <c r="B7" s="7">
        <v>30</v>
      </c>
      <c r="C7" s="7">
        <v>20</v>
      </c>
      <c r="D7" s="8">
        <v>21.39</v>
      </c>
      <c r="E7" s="8">
        <v>3.08</v>
      </c>
      <c r="F7" s="8">
        <v>0</v>
      </c>
      <c r="G7" s="9">
        <v>119</v>
      </c>
    </row>
    <row r="8" spans="1:7" ht="27" customHeight="1" x14ac:dyDescent="0.35">
      <c r="A8" s="6" t="s">
        <v>34</v>
      </c>
      <c r="B8" s="7">
        <v>23.2</v>
      </c>
      <c r="C8" s="7">
        <v>18.5</v>
      </c>
      <c r="D8" s="8">
        <v>0.7</v>
      </c>
      <c r="E8" s="8">
        <v>0.2</v>
      </c>
      <c r="F8" s="8">
        <v>0.5</v>
      </c>
      <c r="G8" s="9">
        <v>2.8</v>
      </c>
    </row>
    <row r="9" spans="1:7" ht="27" customHeight="1" x14ac:dyDescent="0.35">
      <c r="A9" s="6" t="s">
        <v>18</v>
      </c>
      <c r="B9" s="7">
        <v>67.3</v>
      </c>
      <c r="C9" s="7">
        <v>48.3</v>
      </c>
      <c r="D9" s="8">
        <v>0.4</v>
      </c>
      <c r="E9" s="8">
        <v>0.1</v>
      </c>
      <c r="F9" s="8">
        <v>3.3</v>
      </c>
      <c r="G9" s="9">
        <v>15.4</v>
      </c>
    </row>
    <row r="10" spans="1:7" ht="27" customHeight="1" x14ac:dyDescent="0.35">
      <c r="A10" s="35" t="s">
        <v>20</v>
      </c>
      <c r="B10" s="7">
        <v>11.5</v>
      </c>
      <c r="C10" s="7">
        <v>9.1999999999999993</v>
      </c>
      <c r="D10" s="4">
        <v>0.108</v>
      </c>
      <c r="E10" s="4">
        <v>0.46</v>
      </c>
      <c r="F10" s="4">
        <v>1.02</v>
      </c>
      <c r="G10" s="5">
        <v>3.93</v>
      </c>
    </row>
    <row r="11" spans="1:7" ht="27" customHeight="1" x14ac:dyDescent="0.35">
      <c r="A11" s="35" t="s">
        <v>35</v>
      </c>
      <c r="B11" s="7">
        <v>11.5</v>
      </c>
      <c r="C11" s="7">
        <v>9.8000000000000007</v>
      </c>
      <c r="D11" s="4">
        <v>0.128</v>
      </c>
      <c r="E11" s="4">
        <v>0.19</v>
      </c>
      <c r="F11" s="4">
        <v>0.99</v>
      </c>
      <c r="G11" s="5">
        <v>3.84</v>
      </c>
    </row>
    <row r="12" spans="1:7" ht="27" customHeight="1" x14ac:dyDescent="0.35">
      <c r="A12" s="6" t="s">
        <v>28</v>
      </c>
      <c r="B12" s="7">
        <v>5</v>
      </c>
      <c r="C12" s="7">
        <v>5</v>
      </c>
      <c r="D12" s="8">
        <v>0</v>
      </c>
      <c r="E12" s="8">
        <v>2.7</v>
      </c>
      <c r="F12" s="8">
        <v>3.6</v>
      </c>
      <c r="G12" s="9">
        <v>0</v>
      </c>
    </row>
    <row r="13" spans="1:7" ht="27" customHeight="1" x14ac:dyDescent="0.35">
      <c r="A13" s="6" t="s">
        <v>16</v>
      </c>
      <c r="B13" s="7">
        <v>4.8</v>
      </c>
      <c r="C13" s="7">
        <v>4.8</v>
      </c>
      <c r="D13" s="8">
        <v>0.3</v>
      </c>
      <c r="E13" s="8">
        <v>1.9</v>
      </c>
      <c r="F13" s="8">
        <v>0</v>
      </c>
      <c r="G13" s="9">
        <v>67</v>
      </c>
    </row>
    <row r="14" spans="1:7" ht="27" customHeight="1" x14ac:dyDescent="0.35">
      <c r="A14" s="2" t="s">
        <v>8</v>
      </c>
      <c r="B14" s="3">
        <v>190</v>
      </c>
      <c r="C14" s="3">
        <v>190</v>
      </c>
      <c r="D14" s="4">
        <v>0</v>
      </c>
      <c r="E14" s="4">
        <v>0</v>
      </c>
      <c r="F14" s="4">
        <v>0</v>
      </c>
      <c r="G14" s="5">
        <v>0</v>
      </c>
    </row>
    <row r="15" spans="1:7" ht="27" customHeight="1" thickBot="1" x14ac:dyDescent="0.4">
      <c r="A15" s="6" t="s">
        <v>9</v>
      </c>
      <c r="B15" s="7">
        <v>5</v>
      </c>
      <c r="C15" s="7">
        <v>5</v>
      </c>
      <c r="D15" s="8">
        <v>0</v>
      </c>
      <c r="E15" s="8">
        <v>0</v>
      </c>
      <c r="F15" s="8">
        <v>0</v>
      </c>
      <c r="G15" s="9">
        <v>0</v>
      </c>
    </row>
    <row r="16" spans="1:7" ht="21.75" thickBot="1" x14ac:dyDescent="0.4">
      <c r="A16" s="20" t="s">
        <v>66</v>
      </c>
      <c r="B16" s="42">
        <v>150</v>
      </c>
      <c r="C16" s="43"/>
      <c r="D16" s="18">
        <f>D17+D18+D19+D20</f>
        <v>3.2</v>
      </c>
      <c r="E16" s="18">
        <f t="shared" ref="E16:G16" si="1">E17+E18+E19+E20</f>
        <v>5.2</v>
      </c>
      <c r="F16" s="18">
        <f t="shared" si="1"/>
        <v>19</v>
      </c>
      <c r="G16" s="19">
        <f t="shared" si="1"/>
        <v>132.43</v>
      </c>
    </row>
    <row r="17" spans="1:7" ht="27" customHeight="1" x14ac:dyDescent="0.35">
      <c r="A17" s="2" t="s">
        <v>67</v>
      </c>
      <c r="B17" s="3">
        <v>30</v>
      </c>
      <c r="C17" s="3">
        <v>29.7</v>
      </c>
      <c r="D17" s="4">
        <v>3.1</v>
      </c>
      <c r="E17" s="4">
        <v>4.3</v>
      </c>
      <c r="F17" s="4">
        <v>18</v>
      </c>
      <c r="G17" s="5">
        <v>25.23</v>
      </c>
    </row>
    <row r="18" spans="1:7" ht="27" customHeight="1" x14ac:dyDescent="0.35">
      <c r="A18" s="6" t="s">
        <v>8</v>
      </c>
      <c r="B18" s="7">
        <v>103.9</v>
      </c>
      <c r="C18" s="7">
        <v>103.9</v>
      </c>
      <c r="D18" s="8">
        <v>0</v>
      </c>
      <c r="E18" s="8">
        <v>0</v>
      </c>
      <c r="F18" s="8">
        <v>0</v>
      </c>
      <c r="G18" s="9">
        <v>0</v>
      </c>
    </row>
    <row r="19" spans="1:7" ht="27" customHeight="1" x14ac:dyDescent="0.35">
      <c r="A19" s="6" t="s">
        <v>9</v>
      </c>
      <c r="B19" s="7">
        <v>1.5</v>
      </c>
      <c r="C19" s="7">
        <v>1.5</v>
      </c>
      <c r="D19" s="8">
        <v>0</v>
      </c>
      <c r="E19" s="8">
        <v>0</v>
      </c>
      <c r="F19" s="8">
        <v>0</v>
      </c>
      <c r="G19" s="9">
        <v>0</v>
      </c>
    </row>
    <row r="20" spans="1:7" ht="27" customHeight="1" thickBot="1" x14ac:dyDescent="0.4">
      <c r="A20" s="6" t="s">
        <v>16</v>
      </c>
      <c r="B20" s="7">
        <v>5</v>
      </c>
      <c r="C20" s="7">
        <v>5</v>
      </c>
      <c r="D20" s="8">
        <v>0.1</v>
      </c>
      <c r="E20" s="8">
        <v>0.9</v>
      </c>
      <c r="F20" s="8">
        <v>1</v>
      </c>
      <c r="G20" s="9">
        <v>107.2</v>
      </c>
    </row>
    <row r="21" spans="1:7" ht="21.75" thickBot="1" x14ac:dyDescent="0.4">
      <c r="A21" s="20" t="s">
        <v>68</v>
      </c>
      <c r="B21" s="42" t="s">
        <v>69</v>
      </c>
      <c r="C21" s="43"/>
      <c r="D21" s="18">
        <f>D22+D23+D24+D25+D27+D26</f>
        <v>8.3239999999999998</v>
      </c>
      <c r="E21" s="18">
        <f t="shared" ref="E21:G21" si="2">E22+E23+E24+E25+E27+E26</f>
        <v>10.381</v>
      </c>
      <c r="F21" s="18">
        <f t="shared" si="2"/>
        <v>2.59</v>
      </c>
      <c r="G21" s="18">
        <f t="shared" si="2"/>
        <v>131.57400000000001</v>
      </c>
    </row>
    <row r="22" spans="1:7" ht="27" customHeight="1" x14ac:dyDescent="0.35">
      <c r="A22" s="6" t="s">
        <v>16</v>
      </c>
      <c r="B22" s="7">
        <v>2.8</v>
      </c>
      <c r="C22" s="7">
        <v>2.8</v>
      </c>
      <c r="D22" s="8">
        <v>0</v>
      </c>
      <c r="E22" s="8">
        <v>0.9</v>
      </c>
      <c r="F22" s="8">
        <v>0</v>
      </c>
      <c r="G22" s="9">
        <v>0</v>
      </c>
    </row>
    <row r="23" spans="1:7" ht="27" customHeight="1" x14ac:dyDescent="0.35">
      <c r="A23" s="35" t="s">
        <v>35</v>
      </c>
      <c r="B23" s="7">
        <v>8.4</v>
      </c>
      <c r="C23" s="7">
        <v>7</v>
      </c>
      <c r="D23" s="4">
        <v>0.128</v>
      </c>
      <c r="E23" s="4">
        <v>0.19</v>
      </c>
      <c r="F23" s="4">
        <v>0.99</v>
      </c>
      <c r="G23" s="5">
        <v>3.84</v>
      </c>
    </row>
    <row r="24" spans="1:7" ht="27" customHeight="1" x14ac:dyDescent="0.35">
      <c r="A24" s="35" t="s">
        <v>30</v>
      </c>
      <c r="B24" s="7">
        <v>2.2000000000000002</v>
      </c>
      <c r="C24" s="7">
        <v>2.2000000000000002</v>
      </c>
      <c r="D24" s="4">
        <v>0</v>
      </c>
      <c r="E24" s="4">
        <v>0</v>
      </c>
      <c r="F24" s="4">
        <v>0</v>
      </c>
      <c r="G24" s="5">
        <v>40</v>
      </c>
    </row>
    <row r="25" spans="1:7" ht="27" customHeight="1" x14ac:dyDescent="0.35">
      <c r="A25" s="2" t="s">
        <v>12</v>
      </c>
      <c r="B25" s="3">
        <v>2.1</v>
      </c>
      <c r="C25" s="3">
        <v>2.1</v>
      </c>
      <c r="D25" s="4">
        <v>0.996</v>
      </c>
      <c r="E25" s="4">
        <v>9.0999999999999998E-2</v>
      </c>
      <c r="F25" s="4">
        <v>0</v>
      </c>
      <c r="G25" s="5">
        <v>17.934000000000001</v>
      </c>
    </row>
    <row r="26" spans="1:7" ht="27" customHeight="1" x14ac:dyDescent="0.35">
      <c r="A26" s="2" t="s">
        <v>31</v>
      </c>
      <c r="B26" s="3">
        <v>74</v>
      </c>
      <c r="C26" s="3">
        <v>45.14</v>
      </c>
      <c r="D26" s="4">
        <v>6.9</v>
      </c>
      <c r="E26" s="4">
        <v>9</v>
      </c>
      <c r="F26" s="4">
        <v>1.2</v>
      </c>
      <c r="G26" s="5">
        <v>68.7</v>
      </c>
    </row>
    <row r="27" spans="1:7" ht="27" customHeight="1" thickBot="1" x14ac:dyDescent="0.4">
      <c r="A27" s="2" t="s">
        <v>20</v>
      </c>
      <c r="B27" s="3">
        <v>5</v>
      </c>
      <c r="C27" s="3">
        <v>5</v>
      </c>
      <c r="D27" s="4">
        <v>0.3</v>
      </c>
      <c r="E27" s="4">
        <v>0.2</v>
      </c>
      <c r="F27" s="4">
        <v>0.4</v>
      </c>
      <c r="G27" s="5">
        <v>1.1000000000000001</v>
      </c>
    </row>
    <row r="28" spans="1:7" ht="21.75" thickBot="1" x14ac:dyDescent="0.4">
      <c r="A28" s="20" t="s">
        <v>22</v>
      </c>
      <c r="B28" s="42">
        <v>200</v>
      </c>
      <c r="C28" s="43"/>
      <c r="D28" s="18">
        <f>D29+D30+D31</f>
        <v>0.2</v>
      </c>
      <c r="E28" s="18">
        <f t="shared" ref="E28:G28" si="3">E29+E30+E31</f>
        <v>0</v>
      </c>
      <c r="F28" s="18">
        <f t="shared" si="3"/>
        <v>15.18</v>
      </c>
      <c r="G28" s="19">
        <f t="shared" si="3"/>
        <v>60.519999999999996</v>
      </c>
    </row>
    <row r="29" spans="1:7" ht="27" customHeight="1" x14ac:dyDescent="0.35">
      <c r="A29" s="2" t="s">
        <v>23</v>
      </c>
      <c r="B29" s="3">
        <v>1.1000000000000001</v>
      </c>
      <c r="C29" s="3">
        <v>1.1000000000000001</v>
      </c>
      <c r="D29" s="4">
        <v>0.2</v>
      </c>
      <c r="E29" s="4">
        <v>0</v>
      </c>
      <c r="F29" s="4">
        <v>5.3</v>
      </c>
      <c r="G29" s="5">
        <v>31.5</v>
      </c>
    </row>
    <row r="30" spans="1:7" ht="27" customHeight="1" x14ac:dyDescent="0.35">
      <c r="A30" s="6" t="s">
        <v>10</v>
      </c>
      <c r="B30" s="7">
        <v>24</v>
      </c>
      <c r="C30" s="7">
        <v>24</v>
      </c>
      <c r="D30" s="8">
        <v>0</v>
      </c>
      <c r="E30" s="8">
        <v>0</v>
      </c>
      <c r="F30" s="8">
        <v>9.8800000000000008</v>
      </c>
      <c r="G30" s="9">
        <v>29.02</v>
      </c>
    </row>
    <row r="31" spans="1:7" ht="27" customHeight="1" thickBot="1" x14ac:dyDescent="0.4">
      <c r="A31" s="23" t="s">
        <v>8</v>
      </c>
      <c r="B31" s="24">
        <v>204.3</v>
      </c>
      <c r="C31" s="24">
        <v>200</v>
      </c>
      <c r="D31" s="25">
        <v>0</v>
      </c>
      <c r="E31" s="25">
        <v>0</v>
      </c>
      <c r="F31" s="25">
        <v>0</v>
      </c>
      <c r="G31" s="26">
        <v>0</v>
      </c>
    </row>
    <row r="32" spans="1:7" ht="21.75" thickBot="1" x14ac:dyDescent="0.4">
      <c r="A32" s="20" t="s">
        <v>11</v>
      </c>
      <c r="B32" s="42">
        <v>60</v>
      </c>
      <c r="C32" s="43"/>
      <c r="D32" s="18">
        <f>D33++D34+D35+D36</f>
        <v>4.6909999999999998</v>
      </c>
      <c r="E32" s="18">
        <f t="shared" ref="E32:G32" si="4">E33++E34+E35+E36</f>
        <v>1.0010000000000001</v>
      </c>
      <c r="F32" s="18">
        <f t="shared" si="4"/>
        <v>28.200000000000003</v>
      </c>
      <c r="G32" s="19">
        <f t="shared" si="4"/>
        <v>137.03399999999999</v>
      </c>
    </row>
    <row r="33" spans="1:7" ht="27" customHeight="1" x14ac:dyDescent="0.35">
      <c r="A33" s="2" t="s">
        <v>12</v>
      </c>
      <c r="B33" s="3">
        <v>44.4</v>
      </c>
      <c r="C33" s="3">
        <v>44.4</v>
      </c>
      <c r="D33" s="4">
        <v>0.996</v>
      </c>
      <c r="E33" s="4">
        <v>9.0999999999999998E-2</v>
      </c>
      <c r="F33" s="4">
        <v>13.114000000000001</v>
      </c>
      <c r="G33" s="5">
        <v>17.934000000000001</v>
      </c>
    </row>
    <row r="34" spans="1:7" ht="27" customHeight="1" x14ac:dyDescent="0.35">
      <c r="A34" s="6" t="s">
        <v>13</v>
      </c>
      <c r="B34" s="7">
        <v>4</v>
      </c>
      <c r="C34" s="7">
        <v>4</v>
      </c>
      <c r="D34" s="8">
        <v>1.2949999999999999</v>
      </c>
      <c r="E34" s="8">
        <v>0.01</v>
      </c>
      <c r="F34" s="8">
        <v>0.98599999999999999</v>
      </c>
      <c r="G34" s="9">
        <v>5.3</v>
      </c>
    </row>
    <row r="35" spans="1:7" ht="27" customHeight="1" x14ac:dyDescent="0.35">
      <c r="A35" s="6" t="s">
        <v>9</v>
      </c>
      <c r="B35" s="7">
        <v>8</v>
      </c>
      <c r="C35" s="7">
        <v>8</v>
      </c>
      <c r="D35" s="8">
        <v>0</v>
      </c>
      <c r="E35" s="8">
        <v>0</v>
      </c>
      <c r="F35" s="8">
        <v>0</v>
      </c>
      <c r="G35" s="9">
        <v>0</v>
      </c>
    </row>
    <row r="36" spans="1:7" ht="27" customHeight="1" thickBot="1" x14ac:dyDescent="0.4">
      <c r="A36" s="10" t="s">
        <v>16</v>
      </c>
      <c r="B36" s="11">
        <v>4</v>
      </c>
      <c r="C36" s="11">
        <v>4</v>
      </c>
      <c r="D36" s="12">
        <v>2.4</v>
      </c>
      <c r="E36" s="12">
        <v>0.9</v>
      </c>
      <c r="F36" s="12">
        <v>14.1</v>
      </c>
      <c r="G36" s="13">
        <v>113.8</v>
      </c>
    </row>
    <row r="37" spans="1:7" ht="21.75" thickBot="1" x14ac:dyDescent="0.4">
      <c r="A37" s="20" t="s">
        <v>103</v>
      </c>
      <c r="B37" s="42">
        <v>20</v>
      </c>
      <c r="C37" s="43"/>
      <c r="D37" s="18">
        <f>D38</f>
        <v>0.1</v>
      </c>
      <c r="E37" s="18">
        <f t="shared" ref="E37:G37" si="5">E38</f>
        <v>16.5</v>
      </c>
      <c r="F37" s="18">
        <f t="shared" si="5"/>
        <v>0.2</v>
      </c>
      <c r="G37" s="18">
        <f t="shared" si="5"/>
        <v>149.6</v>
      </c>
    </row>
    <row r="38" spans="1:7" ht="27" customHeight="1" thickBot="1" x14ac:dyDescent="0.4">
      <c r="A38" s="2" t="s">
        <v>104</v>
      </c>
      <c r="B38" s="3">
        <v>20</v>
      </c>
      <c r="C38" s="3">
        <v>20</v>
      </c>
      <c r="D38" s="4">
        <v>0.1</v>
      </c>
      <c r="E38" s="4">
        <v>16.5</v>
      </c>
      <c r="F38" s="4">
        <v>0.2</v>
      </c>
      <c r="G38" s="5">
        <v>149.6</v>
      </c>
    </row>
    <row r="39" spans="1:7" ht="21.75" thickBot="1" x14ac:dyDescent="0.4">
      <c r="A39" s="27" t="s">
        <v>14</v>
      </c>
      <c r="B39" s="28"/>
      <c r="C39" s="28"/>
      <c r="D39" s="29">
        <f>D37+D28+D21+D16+D6+D32</f>
        <v>39.541000000000004</v>
      </c>
      <c r="E39" s="29">
        <f t="shared" ref="E39:G39" si="6">E37+E28+E21+E16+E6+E32</f>
        <v>41.712000000000003</v>
      </c>
      <c r="F39" s="29">
        <f t="shared" si="6"/>
        <v>74.58</v>
      </c>
      <c r="G39" s="29">
        <f t="shared" si="6"/>
        <v>823.12800000000004</v>
      </c>
    </row>
  </sheetData>
  <mergeCells count="11">
    <mergeCell ref="A2:G2"/>
    <mergeCell ref="B3:C3"/>
    <mergeCell ref="D3:F3"/>
    <mergeCell ref="G3:G4"/>
    <mergeCell ref="A5:G5"/>
    <mergeCell ref="B16:C16"/>
    <mergeCell ref="B21:C21"/>
    <mergeCell ref="B28:C28"/>
    <mergeCell ref="B37:C37"/>
    <mergeCell ref="B6:C6"/>
    <mergeCell ref="B32:C32"/>
  </mergeCells>
  <pageMargins left="0.7" right="0.7" top="0.75" bottom="0.75" header="0.3" footer="0.3"/>
  <pageSetup paperSize="9" scale="58" orientation="portrait" horizontalDpi="180" verticalDpi="18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47"/>
  <sheetViews>
    <sheetView view="pageBreakPreview" zoomScale="110" zoomScaleSheetLayoutView="110" workbookViewId="0">
      <selection activeCell="A2" sqref="A2:G2"/>
    </sheetView>
  </sheetViews>
  <sheetFormatPr defaultRowHeight="15" x14ac:dyDescent="0.25"/>
  <cols>
    <col min="1" max="1" width="47.140625" customWidth="1"/>
    <col min="2" max="2" width="17" customWidth="1"/>
    <col min="3" max="3" width="16" customWidth="1"/>
    <col min="4" max="5" width="17.42578125" customWidth="1"/>
    <col min="6" max="6" width="16.42578125" customWidth="1"/>
    <col min="7" max="7" width="17" customWidth="1"/>
  </cols>
  <sheetData>
    <row r="1" spans="1:7" ht="21" x14ac:dyDescent="0.35">
      <c r="A1" s="1" t="s">
        <v>82</v>
      </c>
      <c r="B1" s="1"/>
      <c r="C1" s="1"/>
      <c r="D1" s="1"/>
      <c r="E1" s="1"/>
      <c r="F1" s="1"/>
      <c r="G1" s="1"/>
    </row>
    <row r="2" spans="1:7" ht="21.75" thickBot="1" x14ac:dyDescent="0.4">
      <c r="A2" s="41" t="s">
        <v>113</v>
      </c>
      <c r="B2" s="41"/>
      <c r="C2" s="41"/>
      <c r="D2" s="41"/>
      <c r="E2" s="41"/>
      <c r="F2" s="41"/>
      <c r="G2" s="41"/>
    </row>
    <row r="3" spans="1:7" ht="25.5" customHeight="1" thickBot="1" x14ac:dyDescent="0.3">
      <c r="A3" s="14" t="s">
        <v>0</v>
      </c>
      <c r="B3" s="47" t="s">
        <v>1</v>
      </c>
      <c r="C3" s="47"/>
      <c r="D3" s="47" t="s">
        <v>4</v>
      </c>
      <c r="E3" s="47"/>
      <c r="F3" s="48"/>
      <c r="G3" s="49" t="s">
        <v>15</v>
      </c>
    </row>
    <row r="4" spans="1:7" ht="63" customHeight="1" thickBot="1" x14ac:dyDescent="0.3">
      <c r="A4" s="15"/>
      <c r="B4" s="16" t="s">
        <v>2</v>
      </c>
      <c r="C4" s="16" t="s">
        <v>3</v>
      </c>
      <c r="D4" s="16" t="s">
        <v>5</v>
      </c>
      <c r="E4" s="16" t="s">
        <v>6</v>
      </c>
      <c r="F4" s="16" t="s">
        <v>7</v>
      </c>
      <c r="G4" s="50"/>
    </row>
    <row r="5" spans="1:7" ht="21.75" thickBot="1" x14ac:dyDescent="0.4">
      <c r="A5" s="44" t="s">
        <v>60</v>
      </c>
      <c r="B5" s="45"/>
      <c r="C5" s="45"/>
      <c r="D5" s="45"/>
      <c r="E5" s="45"/>
      <c r="F5" s="45"/>
      <c r="G5" s="46"/>
    </row>
    <row r="6" spans="1:7" ht="39.75" customHeight="1" thickBot="1" x14ac:dyDescent="0.4">
      <c r="A6" s="17" t="s">
        <v>70</v>
      </c>
      <c r="B6" s="39">
        <v>250</v>
      </c>
      <c r="C6" s="40"/>
      <c r="D6" s="18">
        <f>D14+D15+D13+D12+D11+D10+D9+D8+D7</f>
        <v>23.214000000000002</v>
      </c>
      <c r="E6" s="18">
        <f t="shared" ref="E6:G6" si="0">E14+E15+E13+E12+E11+E10+E9+E8+E7</f>
        <v>5.68</v>
      </c>
      <c r="F6" s="18">
        <f t="shared" si="0"/>
        <v>15.22</v>
      </c>
      <c r="G6" s="18">
        <f t="shared" si="0"/>
        <v>209.29999999999998</v>
      </c>
    </row>
    <row r="7" spans="1:7" ht="27" customHeight="1" x14ac:dyDescent="0.35">
      <c r="A7" s="35" t="s">
        <v>111</v>
      </c>
      <c r="B7" s="7">
        <v>30</v>
      </c>
      <c r="C7" s="7">
        <v>20</v>
      </c>
      <c r="D7" s="4">
        <v>21.39</v>
      </c>
      <c r="E7" s="4">
        <v>3.08</v>
      </c>
      <c r="F7" s="4">
        <v>0</v>
      </c>
      <c r="G7" s="5">
        <v>119</v>
      </c>
    </row>
    <row r="8" spans="1:7" ht="27" customHeight="1" x14ac:dyDescent="0.35">
      <c r="A8" s="35" t="s">
        <v>35</v>
      </c>
      <c r="B8" s="7">
        <v>11.8</v>
      </c>
      <c r="C8" s="7">
        <v>10</v>
      </c>
      <c r="D8" s="4">
        <v>0.128</v>
      </c>
      <c r="E8" s="4">
        <v>0.19</v>
      </c>
      <c r="F8" s="4">
        <v>0.1</v>
      </c>
      <c r="G8" s="5">
        <v>1.1000000000000001</v>
      </c>
    </row>
    <row r="9" spans="1:7" ht="27" customHeight="1" x14ac:dyDescent="0.35">
      <c r="A9" s="35" t="s">
        <v>30</v>
      </c>
      <c r="B9" s="7">
        <v>1.8</v>
      </c>
      <c r="C9" s="7">
        <v>1.8</v>
      </c>
      <c r="D9" s="4">
        <v>0</v>
      </c>
      <c r="E9" s="4">
        <v>0</v>
      </c>
      <c r="F9" s="4">
        <v>0</v>
      </c>
      <c r="G9" s="5">
        <v>12.6</v>
      </c>
    </row>
    <row r="10" spans="1:7" ht="27" customHeight="1" x14ac:dyDescent="0.35">
      <c r="A10" s="22" t="s">
        <v>8</v>
      </c>
      <c r="B10" s="7">
        <v>250</v>
      </c>
      <c r="C10" s="7">
        <v>250</v>
      </c>
      <c r="D10" s="4">
        <v>0</v>
      </c>
      <c r="E10" s="4">
        <v>0</v>
      </c>
      <c r="F10" s="4">
        <v>0</v>
      </c>
      <c r="G10" s="5">
        <v>0</v>
      </c>
    </row>
    <row r="11" spans="1:7" ht="27" customHeight="1" x14ac:dyDescent="0.35">
      <c r="A11" s="6" t="s">
        <v>16</v>
      </c>
      <c r="B11" s="7">
        <v>2.5</v>
      </c>
      <c r="C11" s="7">
        <v>2.5</v>
      </c>
      <c r="D11" s="8">
        <v>0.4</v>
      </c>
      <c r="E11" s="8">
        <v>1.8</v>
      </c>
      <c r="F11" s="8">
        <v>3.3</v>
      </c>
      <c r="G11" s="9">
        <v>10.6</v>
      </c>
    </row>
    <row r="12" spans="1:7" ht="27" customHeight="1" x14ac:dyDescent="0.35">
      <c r="A12" s="35" t="s">
        <v>47</v>
      </c>
      <c r="B12" s="7">
        <v>15</v>
      </c>
      <c r="C12" s="7">
        <v>14.8</v>
      </c>
      <c r="D12" s="4">
        <v>0.78800000000000003</v>
      </c>
      <c r="E12" s="4">
        <v>0.05</v>
      </c>
      <c r="F12" s="4">
        <v>7.5</v>
      </c>
      <c r="G12" s="5">
        <v>49.4</v>
      </c>
    </row>
    <row r="13" spans="1:7" ht="27" customHeight="1" x14ac:dyDescent="0.35">
      <c r="A13" s="6" t="s">
        <v>18</v>
      </c>
      <c r="B13" s="7">
        <v>35</v>
      </c>
      <c r="C13" s="7">
        <v>25.2</v>
      </c>
      <c r="D13" s="8">
        <v>0.4</v>
      </c>
      <c r="E13" s="8">
        <v>0.1</v>
      </c>
      <c r="F13" s="8">
        <v>3.3</v>
      </c>
      <c r="G13" s="9">
        <v>15.4</v>
      </c>
    </row>
    <row r="14" spans="1:7" ht="27" customHeight="1" x14ac:dyDescent="0.35">
      <c r="A14" s="35" t="s">
        <v>20</v>
      </c>
      <c r="B14" s="7">
        <v>10</v>
      </c>
      <c r="C14" s="7">
        <v>8</v>
      </c>
      <c r="D14" s="4">
        <v>0.108</v>
      </c>
      <c r="E14" s="4">
        <v>0.46</v>
      </c>
      <c r="F14" s="4">
        <v>1.02</v>
      </c>
      <c r="G14" s="5">
        <v>1.2</v>
      </c>
    </row>
    <row r="15" spans="1:7" ht="27" customHeight="1" thickBot="1" x14ac:dyDescent="0.4">
      <c r="A15" s="6" t="s">
        <v>9</v>
      </c>
      <c r="B15" s="7">
        <v>5</v>
      </c>
      <c r="C15" s="7">
        <v>5</v>
      </c>
      <c r="D15" s="8">
        <v>0</v>
      </c>
      <c r="E15" s="8">
        <v>0</v>
      </c>
      <c r="F15" s="8">
        <v>0</v>
      </c>
      <c r="G15" s="9">
        <v>0</v>
      </c>
    </row>
    <row r="16" spans="1:7" ht="21.75" thickBot="1" x14ac:dyDescent="0.4">
      <c r="A16" s="20" t="s">
        <v>62</v>
      </c>
      <c r="B16" s="42">
        <v>150</v>
      </c>
      <c r="C16" s="43"/>
      <c r="D16" s="18">
        <f>D17+D18+D19</f>
        <v>5.3</v>
      </c>
      <c r="E16" s="18">
        <f t="shared" ref="E16:G16" si="1">E17+E18+E19</f>
        <v>5.4</v>
      </c>
      <c r="F16" s="18">
        <f t="shared" si="1"/>
        <v>32.800000000000004</v>
      </c>
      <c r="G16" s="19">
        <f t="shared" si="1"/>
        <v>195.7</v>
      </c>
    </row>
    <row r="17" spans="1:7" ht="27" customHeight="1" x14ac:dyDescent="0.35">
      <c r="A17" s="2" t="s">
        <v>62</v>
      </c>
      <c r="B17" s="3">
        <v>51</v>
      </c>
      <c r="C17" s="3">
        <v>51</v>
      </c>
      <c r="D17" s="4">
        <v>3.4</v>
      </c>
      <c r="E17" s="4">
        <v>3.3</v>
      </c>
      <c r="F17" s="4">
        <v>31.6</v>
      </c>
      <c r="G17" s="5">
        <v>133.9</v>
      </c>
    </row>
    <row r="18" spans="1:7" ht="27" customHeight="1" x14ac:dyDescent="0.35">
      <c r="A18" s="6" t="s">
        <v>16</v>
      </c>
      <c r="B18" s="7">
        <v>5</v>
      </c>
      <c r="C18" s="7">
        <v>5</v>
      </c>
      <c r="D18" s="8">
        <v>1.9</v>
      </c>
      <c r="E18" s="8">
        <v>2.1</v>
      </c>
      <c r="F18" s="8">
        <v>1.2</v>
      </c>
      <c r="G18" s="9">
        <v>61.8</v>
      </c>
    </row>
    <row r="19" spans="1:7" ht="27" customHeight="1" thickBot="1" x14ac:dyDescent="0.4">
      <c r="A19" s="10" t="s">
        <v>71</v>
      </c>
      <c r="B19" s="11">
        <v>1</v>
      </c>
      <c r="C19" s="11">
        <v>1</v>
      </c>
      <c r="D19" s="12">
        <v>0</v>
      </c>
      <c r="E19" s="12">
        <v>0</v>
      </c>
      <c r="F19" s="12">
        <v>0</v>
      </c>
      <c r="G19" s="13">
        <v>0</v>
      </c>
    </row>
    <row r="20" spans="1:7" ht="21.75" thickBot="1" x14ac:dyDescent="0.4">
      <c r="A20" s="20" t="s">
        <v>72</v>
      </c>
      <c r="B20" s="42">
        <v>80</v>
      </c>
      <c r="C20" s="43"/>
      <c r="D20" s="18">
        <f>D21+D22+D23+D27+D24+D25+D26</f>
        <v>11.1</v>
      </c>
      <c r="E20" s="18">
        <f t="shared" ref="E20:G20" si="2">E21+E22+E23+E27+E24+E25+E26</f>
        <v>21.5</v>
      </c>
      <c r="F20" s="18">
        <f t="shared" si="2"/>
        <v>9.6999999999999993</v>
      </c>
      <c r="G20" s="18">
        <f t="shared" si="2"/>
        <v>266.29999999999995</v>
      </c>
    </row>
    <row r="21" spans="1:7" ht="27" customHeight="1" x14ac:dyDescent="0.35">
      <c r="A21" s="2" t="s">
        <v>105</v>
      </c>
      <c r="B21" s="3">
        <v>35.200000000000003</v>
      </c>
      <c r="C21" s="3">
        <v>29.92</v>
      </c>
      <c r="D21" s="4">
        <v>6.6</v>
      </c>
      <c r="E21" s="4">
        <v>7.4</v>
      </c>
      <c r="F21" s="4">
        <v>2.2999999999999998</v>
      </c>
      <c r="G21" s="5">
        <v>86.2</v>
      </c>
    </row>
    <row r="22" spans="1:7" ht="27" customHeight="1" x14ac:dyDescent="0.35">
      <c r="A22" s="6" t="s">
        <v>106</v>
      </c>
      <c r="B22" s="7">
        <v>35.200000000000003</v>
      </c>
      <c r="C22" s="7">
        <v>29.92</v>
      </c>
      <c r="D22" s="8">
        <v>3.7</v>
      </c>
      <c r="E22" s="8">
        <v>11.1</v>
      </c>
      <c r="F22" s="8">
        <v>4</v>
      </c>
      <c r="G22" s="9">
        <v>136.5</v>
      </c>
    </row>
    <row r="23" spans="1:7" ht="27" customHeight="1" x14ac:dyDescent="0.35">
      <c r="A23" s="21" t="s">
        <v>85</v>
      </c>
      <c r="B23" s="7">
        <v>17.600000000000001</v>
      </c>
      <c r="C23" s="7">
        <v>17.600000000000001</v>
      </c>
      <c r="D23" s="4">
        <v>0</v>
      </c>
      <c r="E23" s="4">
        <v>0</v>
      </c>
      <c r="F23" s="4">
        <v>0</v>
      </c>
      <c r="G23" s="5">
        <v>0</v>
      </c>
    </row>
    <row r="24" spans="1:7" ht="27" customHeight="1" x14ac:dyDescent="0.35">
      <c r="A24" s="21" t="s">
        <v>94</v>
      </c>
      <c r="B24" s="7">
        <v>8.0000000000000002E-3</v>
      </c>
      <c r="C24" s="7">
        <v>8.0000000000000002E-3</v>
      </c>
      <c r="D24" s="4">
        <v>0.7</v>
      </c>
      <c r="E24" s="4">
        <v>0</v>
      </c>
      <c r="F24" s="4">
        <v>3.1</v>
      </c>
      <c r="G24" s="5">
        <v>14.9</v>
      </c>
    </row>
    <row r="25" spans="1:7" ht="27" customHeight="1" x14ac:dyDescent="0.35">
      <c r="A25" s="6" t="s">
        <v>9</v>
      </c>
      <c r="B25" s="7">
        <v>0.6</v>
      </c>
      <c r="C25" s="7">
        <v>0.6</v>
      </c>
      <c r="D25" s="8">
        <v>0</v>
      </c>
      <c r="E25" s="8">
        <v>0</v>
      </c>
      <c r="F25" s="8">
        <v>0</v>
      </c>
      <c r="G25" s="9">
        <v>0</v>
      </c>
    </row>
    <row r="26" spans="1:7" ht="27" customHeight="1" thickBot="1" x14ac:dyDescent="0.4">
      <c r="A26" s="10" t="s">
        <v>16</v>
      </c>
      <c r="B26" s="11">
        <v>4.8</v>
      </c>
      <c r="C26" s="11">
        <v>4.8</v>
      </c>
      <c r="D26" s="12">
        <v>0</v>
      </c>
      <c r="E26" s="12">
        <v>3</v>
      </c>
      <c r="F26" s="12">
        <v>0</v>
      </c>
      <c r="G26" s="13">
        <v>27</v>
      </c>
    </row>
    <row r="27" spans="1:7" ht="27" customHeight="1" thickBot="1" x14ac:dyDescent="0.4">
      <c r="A27" s="21" t="s">
        <v>35</v>
      </c>
      <c r="B27" s="7">
        <v>2E-3</v>
      </c>
      <c r="C27" s="7">
        <v>2E-3</v>
      </c>
      <c r="D27" s="4">
        <v>0.1</v>
      </c>
      <c r="E27" s="4">
        <v>0</v>
      </c>
      <c r="F27" s="4">
        <v>0.3</v>
      </c>
      <c r="G27" s="5">
        <v>1.7</v>
      </c>
    </row>
    <row r="28" spans="1:7" ht="21.75" thickBot="1" x14ac:dyDescent="0.4">
      <c r="A28" s="20" t="s">
        <v>41</v>
      </c>
      <c r="B28" s="42">
        <v>50</v>
      </c>
      <c r="C28" s="43"/>
      <c r="D28" s="18">
        <f>D29+D30+D31+D32+D33+D34+D35+D36</f>
        <v>0.436</v>
      </c>
      <c r="E28" s="18">
        <f t="shared" ref="E28:G28" si="3">E29+E30+E31+E32+E33+E34+E35+E36</f>
        <v>2.75</v>
      </c>
      <c r="F28" s="18">
        <f t="shared" si="3"/>
        <v>3.4099999999999997</v>
      </c>
      <c r="G28" s="19">
        <f t="shared" si="3"/>
        <v>39.9</v>
      </c>
    </row>
    <row r="29" spans="1:7" ht="27" customHeight="1" x14ac:dyDescent="0.35">
      <c r="A29" s="22" t="s">
        <v>8</v>
      </c>
      <c r="B29" s="3">
        <v>45</v>
      </c>
      <c r="C29" s="3">
        <v>45</v>
      </c>
      <c r="D29" s="4">
        <v>0</v>
      </c>
      <c r="E29" s="4">
        <v>0</v>
      </c>
      <c r="F29" s="4">
        <v>0</v>
      </c>
      <c r="G29" s="5">
        <v>0</v>
      </c>
    </row>
    <row r="30" spans="1:7" ht="27" customHeight="1" x14ac:dyDescent="0.35">
      <c r="A30" s="6" t="s">
        <v>16</v>
      </c>
      <c r="B30" s="7">
        <v>1</v>
      </c>
      <c r="C30" s="7">
        <v>1</v>
      </c>
      <c r="D30" s="8">
        <v>0</v>
      </c>
      <c r="E30" s="8">
        <v>2.1</v>
      </c>
      <c r="F30" s="8">
        <v>0</v>
      </c>
      <c r="G30" s="9">
        <v>10.6</v>
      </c>
    </row>
    <row r="31" spans="1:7" ht="27" customHeight="1" x14ac:dyDescent="0.35">
      <c r="A31" s="2" t="s">
        <v>12</v>
      </c>
      <c r="B31" s="3">
        <v>2</v>
      </c>
      <c r="C31" s="3">
        <v>2</v>
      </c>
      <c r="D31" s="4">
        <v>0.2</v>
      </c>
      <c r="E31" s="4">
        <v>0</v>
      </c>
      <c r="F31" s="4">
        <v>0</v>
      </c>
      <c r="G31" s="5">
        <v>5.5</v>
      </c>
    </row>
    <row r="32" spans="1:7" ht="27" customHeight="1" x14ac:dyDescent="0.35">
      <c r="A32" s="35" t="s">
        <v>20</v>
      </c>
      <c r="B32" s="7">
        <v>4</v>
      </c>
      <c r="C32" s="7">
        <v>3</v>
      </c>
      <c r="D32" s="4">
        <v>0.108</v>
      </c>
      <c r="E32" s="4">
        <v>0.46</v>
      </c>
      <c r="F32" s="4">
        <v>1.02</v>
      </c>
      <c r="G32" s="5">
        <v>1.2</v>
      </c>
    </row>
    <row r="33" spans="1:7" ht="27" customHeight="1" x14ac:dyDescent="0.35">
      <c r="A33" s="35" t="s">
        <v>35</v>
      </c>
      <c r="B33" s="7">
        <v>1.2</v>
      </c>
      <c r="C33" s="7">
        <v>1</v>
      </c>
      <c r="D33" s="4">
        <v>0.128</v>
      </c>
      <c r="E33" s="4">
        <v>0.19</v>
      </c>
      <c r="F33" s="4">
        <v>0.99</v>
      </c>
      <c r="G33" s="5">
        <v>1.1000000000000001</v>
      </c>
    </row>
    <row r="34" spans="1:7" ht="27" customHeight="1" x14ac:dyDescent="0.35">
      <c r="A34" s="35" t="s">
        <v>30</v>
      </c>
      <c r="B34" s="7">
        <v>5</v>
      </c>
      <c r="C34" s="7">
        <v>5</v>
      </c>
      <c r="D34" s="4">
        <v>0</v>
      </c>
      <c r="E34" s="4">
        <v>0</v>
      </c>
      <c r="F34" s="4">
        <v>0</v>
      </c>
      <c r="G34" s="5">
        <v>12.6</v>
      </c>
    </row>
    <row r="35" spans="1:7" ht="27" customHeight="1" x14ac:dyDescent="0.35">
      <c r="A35" s="2" t="s">
        <v>9</v>
      </c>
      <c r="B35" s="3">
        <v>5</v>
      </c>
      <c r="C35" s="3">
        <v>5</v>
      </c>
      <c r="D35" s="4">
        <v>0</v>
      </c>
      <c r="E35" s="4">
        <v>0</v>
      </c>
      <c r="F35" s="4">
        <v>0</v>
      </c>
      <c r="G35" s="5">
        <v>0</v>
      </c>
    </row>
    <row r="36" spans="1:7" ht="27" customHeight="1" thickBot="1" x14ac:dyDescent="0.4">
      <c r="A36" s="35" t="s">
        <v>10</v>
      </c>
      <c r="B36" s="7">
        <v>1</v>
      </c>
      <c r="C36" s="7">
        <v>1</v>
      </c>
      <c r="D36" s="8">
        <v>0</v>
      </c>
      <c r="E36" s="8">
        <v>0</v>
      </c>
      <c r="F36" s="8">
        <v>1.4</v>
      </c>
      <c r="G36" s="9">
        <v>8.9</v>
      </c>
    </row>
    <row r="37" spans="1:7" ht="21.75" thickBot="1" x14ac:dyDescent="0.4">
      <c r="A37" s="20" t="s">
        <v>11</v>
      </c>
      <c r="B37" s="42">
        <v>60</v>
      </c>
      <c r="C37" s="43"/>
      <c r="D37" s="18">
        <f>D38++D39+D40+D41</f>
        <v>4.6909999999999998</v>
      </c>
      <c r="E37" s="18">
        <f t="shared" ref="E37:G37" si="4">E38++E39+E40+E41</f>
        <v>1.0010000000000001</v>
      </c>
      <c r="F37" s="18">
        <f t="shared" si="4"/>
        <v>28.200000000000003</v>
      </c>
      <c r="G37" s="19">
        <f t="shared" si="4"/>
        <v>137.03399999999999</v>
      </c>
    </row>
    <row r="38" spans="1:7" ht="27" customHeight="1" x14ac:dyDescent="0.35">
      <c r="A38" s="2" t="s">
        <v>12</v>
      </c>
      <c r="B38" s="3">
        <v>44.4</v>
      </c>
      <c r="C38" s="3">
        <v>44.4</v>
      </c>
      <c r="D38" s="4">
        <v>0.996</v>
      </c>
      <c r="E38" s="4">
        <v>9.0999999999999998E-2</v>
      </c>
      <c r="F38" s="4">
        <v>13.114000000000001</v>
      </c>
      <c r="G38" s="5">
        <v>17.934000000000001</v>
      </c>
    </row>
    <row r="39" spans="1:7" ht="27" customHeight="1" x14ac:dyDescent="0.35">
      <c r="A39" s="6" t="s">
        <v>13</v>
      </c>
      <c r="B39" s="7">
        <v>4</v>
      </c>
      <c r="C39" s="7">
        <v>4</v>
      </c>
      <c r="D39" s="8">
        <v>1.2949999999999999</v>
      </c>
      <c r="E39" s="8">
        <v>0.01</v>
      </c>
      <c r="F39" s="8">
        <v>0.98599999999999999</v>
      </c>
      <c r="G39" s="9">
        <v>5.3</v>
      </c>
    </row>
    <row r="40" spans="1:7" ht="27" customHeight="1" x14ac:dyDescent="0.35">
      <c r="A40" s="6" t="s">
        <v>9</v>
      </c>
      <c r="B40" s="7">
        <v>8</v>
      </c>
      <c r="C40" s="7">
        <v>8</v>
      </c>
      <c r="D40" s="8">
        <v>0</v>
      </c>
      <c r="E40" s="8">
        <v>0</v>
      </c>
      <c r="F40" s="8">
        <v>0</v>
      </c>
      <c r="G40" s="9">
        <v>0</v>
      </c>
    </row>
    <row r="41" spans="1:7" ht="27" customHeight="1" thickBot="1" x14ac:dyDescent="0.4">
      <c r="A41" s="10" t="s">
        <v>16</v>
      </c>
      <c r="B41" s="11">
        <v>4</v>
      </c>
      <c r="C41" s="11">
        <v>4</v>
      </c>
      <c r="D41" s="12">
        <v>2.4</v>
      </c>
      <c r="E41" s="12">
        <v>0.9</v>
      </c>
      <c r="F41" s="12">
        <v>14.1</v>
      </c>
      <c r="G41" s="13">
        <v>113.8</v>
      </c>
    </row>
    <row r="42" spans="1:7" ht="21.75" thickBot="1" x14ac:dyDescent="0.4">
      <c r="A42" s="20" t="s">
        <v>48</v>
      </c>
      <c r="B42" s="39">
        <v>200</v>
      </c>
      <c r="C42" s="40"/>
      <c r="D42" s="18">
        <f>D43+D44+D46+D45</f>
        <v>0</v>
      </c>
      <c r="E42" s="18">
        <f t="shared" ref="E42:G42" si="5">E43+E44+E46+E45</f>
        <v>0</v>
      </c>
      <c r="F42" s="18">
        <f t="shared" si="5"/>
        <v>31.08</v>
      </c>
      <c r="G42" s="19">
        <f t="shared" si="5"/>
        <v>122.72</v>
      </c>
    </row>
    <row r="43" spans="1:7" ht="27" customHeight="1" x14ac:dyDescent="0.35">
      <c r="A43" s="2" t="s">
        <v>48</v>
      </c>
      <c r="B43" s="3">
        <v>24</v>
      </c>
      <c r="C43" s="3">
        <v>24</v>
      </c>
      <c r="D43" s="4">
        <v>0</v>
      </c>
      <c r="E43" s="4">
        <v>0</v>
      </c>
      <c r="F43" s="4">
        <v>21.2</v>
      </c>
      <c r="G43" s="5">
        <v>93.7</v>
      </c>
    </row>
    <row r="44" spans="1:7" ht="27" customHeight="1" x14ac:dyDescent="0.35">
      <c r="A44" s="6" t="s">
        <v>10</v>
      </c>
      <c r="B44" s="7">
        <v>15</v>
      </c>
      <c r="C44" s="7">
        <v>15</v>
      </c>
      <c r="D44" s="8">
        <v>0</v>
      </c>
      <c r="E44" s="8">
        <v>0</v>
      </c>
      <c r="F44" s="8">
        <v>9.8800000000000008</v>
      </c>
      <c r="G44" s="9">
        <v>29.02</v>
      </c>
    </row>
    <row r="45" spans="1:7" ht="27" customHeight="1" x14ac:dyDescent="0.35">
      <c r="A45" s="23" t="s">
        <v>8</v>
      </c>
      <c r="B45" s="24">
        <v>160.80000000000001</v>
      </c>
      <c r="C45" s="24">
        <v>160.80000000000001</v>
      </c>
      <c r="D45" s="25">
        <v>0</v>
      </c>
      <c r="E45" s="25">
        <v>0</v>
      </c>
      <c r="F45" s="25">
        <v>0</v>
      </c>
      <c r="G45" s="26">
        <v>0</v>
      </c>
    </row>
    <row r="46" spans="1:7" ht="27" customHeight="1" thickBot="1" x14ac:dyDescent="0.4">
      <c r="A46" s="6" t="s">
        <v>44</v>
      </c>
      <c r="B46" s="7">
        <v>2</v>
      </c>
      <c r="C46" s="7">
        <v>2</v>
      </c>
      <c r="D46" s="8">
        <v>0</v>
      </c>
      <c r="E46" s="8">
        <v>0</v>
      </c>
      <c r="F46" s="8">
        <v>0</v>
      </c>
      <c r="G46" s="9">
        <v>0</v>
      </c>
    </row>
    <row r="47" spans="1:7" ht="21.75" thickBot="1" x14ac:dyDescent="0.4">
      <c r="A47" s="27" t="s">
        <v>14</v>
      </c>
      <c r="B47" s="28"/>
      <c r="C47" s="28"/>
      <c r="D47" s="29">
        <f>D42++D37+D28+D20+D6+D16</f>
        <v>44.741</v>
      </c>
      <c r="E47" s="29">
        <f t="shared" ref="E47:G47" si="6">E42++E37+E28+E20+E6+E16</f>
        <v>36.331000000000003</v>
      </c>
      <c r="F47" s="29">
        <f t="shared" si="6"/>
        <v>120.41</v>
      </c>
      <c r="G47" s="29">
        <f t="shared" si="6"/>
        <v>970.95399999999995</v>
      </c>
    </row>
  </sheetData>
  <mergeCells count="11">
    <mergeCell ref="B16:C16"/>
    <mergeCell ref="B28:C28"/>
    <mergeCell ref="B37:C37"/>
    <mergeCell ref="B42:C42"/>
    <mergeCell ref="B20:C20"/>
    <mergeCell ref="B6:C6"/>
    <mergeCell ref="A2:G2"/>
    <mergeCell ref="B3:C3"/>
    <mergeCell ref="D3:F3"/>
    <mergeCell ref="G3:G4"/>
    <mergeCell ref="A5:G5"/>
  </mergeCells>
  <pageMargins left="0.7" right="0.7" top="0.75" bottom="0.75" header="0.3" footer="0.3"/>
  <pageSetup paperSize="9" scale="58" orientation="portrait" horizontalDpi="180" verticalDpi="18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47"/>
  <sheetViews>
    <sheetView view="pageBreakPreview" zoomScale="110" zoomScaleSheetLayoutView="110" workbookViewId="0">
      <selection activeCell="A2" sqref="A2:G2"/>
    </sheetView>
  </sheetViews>
  <sheetFormatPr defaultRowHeight="15" x14ac:dyDescent="0.25"/>
  <cols>
    <col min="1" max="1" width="47.140625" customWidth="1"/>
    <col min="2" max="2" width="17" customWidth="1"/>
    <col min="3" max="3" width="16" customWidth="1"/>
    <col min="4" max="5" width="17.42578125" customWidth="1"/>
    <col min="6" max="6" width="16.42578125" customWidth="1"/>
    <col min="7" max="7" width="17" customWidth="1"/>
  </cols>
  <sheetData>
    <row r="1" spans="1:7" ht="21" x14ac:dyDescent="0.35">
      <c r="A1" s="1" t="s">
        <v>73</v>
      </c>
      <c r="B1" s="1"/>
      <c r="C1" s="1"/>
      <c r="D1" s="1"/>
      <c r="E1" s="1"/>
      <c r="F1" s="1"/>
      <c r="G1" s="1"/>
    </row>
    <row r="2" spans="1:7" ht="21.75" thickBot="1" x14ac:dyDescent="0.4">
      <c r="A2" s="41" t="s">
        <v>113</v>
      </c>
      <c r="B2" s="41"/>
      <c r="C2" s="41"/>
      <c r="D2" s="41"/>
      <c r="E2" s="41"/>
      <c r="F2" s="41"/>
      <c r="G2" s="41"/>
    </row>
    <row r="3" spans="1:7" ht="25.5" customHeight="1" thickBot="1" x14ac:dyDescent="0.3">
      <c r="A3" s="14" t="s">
        <v>0</v>
      </c>
      <c r="B3" s="47" t="s">
        <v>1</v>
      </c>
      <c r="C3" s="47"/>
      <c r="D3" s="47" t="s">
        <v>4</v>
      </c>
      <c r="E3" s="47"/>
      <c r="F3" s="48"/>
      <c r="G3" s="49" t="s">
        <v>15</v>
      </c>
    </row>
    <row r="4" spans="1:7" ht="63" customHeight="1" thickBot="1" x14ac:dyDescent="0.3">
      <c r="A4" s="15"/>
      <c r="B4" s="16" t="s">
        <v>2</v>
      </c>
      <c r="C4" s="16" t="s">
        <v>3</v>
      </c>
      <c r="D4" s="16" t="s">
        <v>5</v>
      </c>
      <c r="E4" s="16" t="s">
        <v>6</v>
      </c>
      <c r="F4" s="16" t="s">
        <v>84</v>
      </c>
      <c r="G4" s="50"/>
    </row>
    <row r="5" spans="1:7" ht="21.75" thickBot="1" x14ac:dyDescent="0.4">
      <c r="A5" s="44" t="s">
        <v>60</v>
      </c>
      <c r="B5" s="45"/>
      <c r="C5" s="45"/>
      <c r="D5" s="45"/>
      <c r="E5" s="45"/>
      <c r="F5" s="45"/>
      <c r="G5" s="46"/>
    </row>
    <row r="6" spans="1:7" ht="39.75" customHeight="1" thickBot="1" x14ac:dyDescent="0.4">
      <c r="A6" s="17" t="s">
        <v>17</v>
      </c>
      <c r="B6" s="39">
        <v>250</v>
      </c>
      <c r="C6" s="40"/>
      <c r="D6" s="18">
        <f>D8+D9+D10+D11+D12+D13+D15+D14+D7</f>
        <v>23.956</v>
      </c>
      <c r="E6" s="18">
        <f t="shared" ref="E6:G6" si="0">E8+E9+E10+E11+E12+E13+E15+E14+E7</f>
        <v>13.299000000000001</v>
      </c>
      <c r="F6" s="18">
        <f t="shared" si="0"/>
        <v>18.849999999999998</v>
      </c>
      <c r="G6" s="18">
        <f t="shared" si="0"/>
        <v>334.44000000000005</v>
      </c>
    </row>
    <row r="7" spans="1:7" ht="27" customHeight="1" x14ac:dyDescent="0.35">
      <c r="A7" s="2" t="s">
        <v>111</v>
      </c>
      <c r="B7" s="3">
        <v>30</v>
      </c>
      <c r="C7" s="3">
        <v>20</v>
      </c>
      <c r="D7" s="4">
        <v>21.39</v>
      </c>
      <c r="E7" s="4">
        <v>3.08</v>
      </c>
      <c r="F7" s="4">
        <v>0</v>
      </c>
      <c r="G7" s="5">
        <v>119</v>
      </c>
    </row>
    <row r="8" spans="1:7" ht="27" customHeight="1" x14ac:dyDescent="0.35">
      <c r="A8" s="2" t="s">
        <v>18</v>
      </c>
      <c r="B8" s="3">
        <v>106.8</v>
      </c>
      <c r="C8" s="3">
        <v>75</v>
      </c>
      <c r="D8" s="4">
        <v>0.23</v>
      </c>
      <c r="E8" s="4">
        <v>0.77</v>
      </c>
      <c r="F8" s="4">
        <v>1.74</v>
      </c>
      <c r="G8" s="5">
        <v>52.7</v>
      </c>
    </row>
    <row r="9" spans="1:7" ht="27" customHeight="1" x14ac:dyDescent="0.35">
      <c r="A9" s="2" t="s">
        <v>19</v>
      </c>
      <c r="B9" s="3">
        <v>10</v>
      </c>
      <c r="C9" s="3">
        <v>10</v>
      </c>
      <c r="D9" s="4">
        <v>2.1</v>
      </c>
      <c r="E9" s="4">
        <v>8.4</v>
      </c>
      <c r="F9" s="4">
        <v>15.1</v>
      </c>
      <c r="G9" s="5">
        <v>109.7</v>
      </c>
    </row>
    <row r="10" spans="1:7" ht="27" customHeight="1" x14ac:dyDescent="0.35">
      <c r="A10" s="2" t="s">
        <v>20</v>
      </c>
      <c r="B10" s="3">
        <v>12.5</v>
      </c>
      <c r="C10" s="3">
        <v>10</v>
      </c>
      <c r="D10" s="4">
        <v>0.108</v>
      </c>
      <c r="E10" s="4">
        <v>0.46</v>
      </c>
      <c r="F10" s="4">
        <v>1.02</v>
      </c>
      <c r="G10" s="5">
        <v>3.93</v>
      </c>
    </row>
    <row r="11" spans="1:7" ht="27" customHeight="1" x14ac:dyDescent="0.35">
      <c r="A11" s="2" t="s">
        <v>21</v>
      </c>
      <c r="B11" s="3">
        <v>11.8</v>
      </c>
      <c r="C11" s="3">
        <v>10</v>
      </c>
      <c r="D11" s="4">
        <v>0.128</v>
      </c>
      <c r="E11" s="4">
        <v>0.19</v>
      </c>
      <c r="F11" s="4">
        <v>0.99</v>
      </c>
      <c r="G11" s="5">
        <v>3.84</v>
      </c>
    </row>
    <row r="12" spans="1:7" ht="27" customHeight="1" x14ac:dyDescent="0.35">
      <c r="A12" s="6" t="s">
        <v>8</v>
      </c>
      <c r="B12" s="7">
        <v>190</v>
      </c>
      <c r="C12" s="7">
        <v>190</v>
      </c>
      <c r="D12" s="8">
        <v>0</v>
      </c>
      <c r="E12" s="8">
        <v>0</v>
      </c>
      <c r="F12" s="8">
        <v>0</v>
      </c>
      <c r="G12" s="9">
        <v>0</v>
      </c>
    </row>
    <row r="13" spans="1:7" ht="27" customHeight="1" x14ac:dyDescent="0.35">
      <c r="A13" s="6" t="s">
        <v>9</v>
      </c>
      <c r="B13" s="7">
        <v>8</v>
      </c>
      <c r="C13" s="7">
        <v>8</v>
      </c>
      <c r="D13" s="8">
        <v>0</v>
      </c>
      <c r="E13" s="8">
        <v>0</v>
      </c>
      <c r="F13" s="8">
        <v>0</v>
      </c>
      <c r="G13" s="9">
        <v>0</v>
      </c>
    </row>
    <row r="14" spans="1:7" ht="27" customHeight="1" x14ac:dyDescent="0.35">
      <c r="A14" s="21" t="s">
        <v>110</v>
      </c>
      <c r="B14" s="7">
        <v>10</v>
      </c>
      <c r="C14" s="7">
        <v>10</v>
      </c>
      <c r="D14" s="8">
        <v>0</v>
      </c>
      <c r="E14" s="8">
        <v>0.39900000000000002</v>
      </c>
      <c r="F14" s="8">
        <v>0</v>
      </c>
      <c r="G14" s="8">
        <v>45.27</v>
      </c>
    </row>
    <row r="15" spans="1:7" ht="27" customHeight="1" thickBot="1" x14ac:dyDescent="0.4">
      <c r="A15" s="21" t="s">
        <v>88</v>
      </c>
      <c r="B15" s="7">
        <v>5</v>
      </c>
      <c r="C15" s="7">
        <v>5</v>
      </c>
      <c r="D15" s="8">
        <v>0</v>
      </c>
      <c r="E15" s="8">
        <v>0</v>
      </c>
      <c r="F15" s="8">
        <v>0</v>
      </c>
      <c r="G15" s="8">
        <v>0</v>
      </c>
    </row>
    <row r="16" spans="1:7" ht="21.75" thickBot="1" x14ac:dyDescent="0.4">
      <c r="A16" s="20" t="s">
        <v>38</v>
      </c>
      <c r="B16" s="42">
        <v>150</v>
      </c>
      <c r="C16" s="43"/>
      <c r="D16" s="18">
        <f>D17+D18+D20+D19</f>
        <v>4.8</v>
      </c>
      <c r="E16" s="18">
        <f t="shared" ref="E16:G16" si="1">E17+E18+E20+E19</f>
        <v>5.9</v>
      </c>
      <c r="F16" s="18">
        <f t="shared" si="1"/>
        <v>20.6</v>
      </c>
      <c r="G16" s="18">
        <f t="shared" si="1"/>
        <v>150.29999999999998</v>
      </c>
    </row>
    <row r="17" spans="1:7" ht="27" customHeight="1" x14ac:dyDescent="0.35">
      <c r="A17" s="2" t="s">
        <v>39</v>
      </c>
      <c r="B17" s="3">
        <v>40</v>
      </c>
      <c r="C17" s="3">
        <v>39.6</v>
      </c>
      <c r="D17" s="4">
        <v>4.7</v>
      </c>
      <c r="E17" s="4">
        <v>3.8</v>
      </c>
      <c r="F17" s="4">
        <v>20.5</v>
      </c>
      <c r="G17" s="5">
        <v>139.69999999999999</v>
      </c>
    </row>
    <row r="18" spans="1:7" ht="27" customHeight="1" x14ac:dyDescent="0.35">
      <c r="A18" s="6" t="s">
        <v>16</v>
      </c>
      <c r="B18" s="7">
        <v>5</v>
      </c>
      <c r="C18" s="7">
        <v>5</v>
      </c>
      <c r="D18" s="8">
        <v>0.1</v>
      </c>
      <c r="E18" s="8">
        <v>2.1</v>
      </c>
      <c r="F18" s="8">
        <v>0.1</v>
      </c>
      <c r="G18" s="9">
        <v>10.6</v>
      </c>
    </row>
    <row r="19" spans="1:7" ht="27" customHeight="1" x14ac:dyDescent="0.35">
      <c r="A19" s="2" t="s">
        <v>8</v>
      </c>
      <c r="B19" s="3">
        <v>103.8</v>
      </c>
      <c r="C19" s="3">
        <v>103.8</v>
      </c>
      <c r="D19" s="4">
        <v>0</v>
      </c>
      <c r="E19" s="4">
        <v>0</v>
      </c>
      <c r="F19" s="4">
        <v>0</v>
      </c>
      <c r="G19" s="5">
        <v>0</v>
      </c>
    </row>
    <row r="20" spans="1:7" ht="27" customHeight="1" thickBot="1" x14ac:dyDescent="0.4">
      <c r="A20" s="10" t="s">
        <v>71</v>
      </c>
      <c r="B20" s="11">
        <v>1.3</v>
      </c>
      <c r="C20" s="11">
        <v>1.3</v>
      </c>
      <c r="D20" s="12">
        <v>0</v>
      </c>
      <c r="E20" s="12">
        <v>0</v>
      </c>
      <c r="F20" s="12">
        <v>0</v>
      </c>
      <c r="G20" s="13">
        <v>0</v>
      </c>
    </row>
    <row r="21" spans="1:7" ht="21.75" thickBot="1" x14ac:dyDescent="0.4">
      <c r="A21" s="20" t="s">
        <v>74</v>
      </c>
      <c r="B21" s="42">
        <v>70</v>
      </c>
      <c r="C21" s="43"/>
      <c r="D21" s="18">
        <f>D23+D24+D25+D28+D22+D27+D26</f>
        <v>9.0779999999999994</v>
      </c>
      <c r="E21" s="18">
        <f t="shared" ref="E21:G21" si="2">E23+E24+E25+E28+E22+E27+E26</f>
        <v>17.239999999999998</v>
      </c>
      <c r="F21" s="18">
        <f t="shared" si="2"/>
        <v>5.19</v>
      </c>
      <c r="G21" s="18">
        <f t="shared" si="2"/>
        <v>195.54000000000002</v>
      </c>
    </row>
    <row r="22" spans="1:7" ht="27" customHeight="1" x14ac:dyDescent="0.35">
      <c r="A22" s="2" t="s">
        <v>107</v>
      </c>
      <c r="B22" s="3">
        <v>31.5</v>
      </c>
      <c r="C22" s="3">
        <v>26.78</v>
      </c>
      <c r="D22" s="4">
        <v>3.25</v>
      </c>
      <c r="E22" s="4">
        <v>7.5</v>
      </c>
      <c r="F22" s="4">
        <v>0.4</v>
      </c>
      <c r="G22" s="4">
        <v>81.2</v>
      </c>
    </row>
    <row r="23" spans="1:7" ht="27" customHeight="1" x14ac:dyDescent="0.35">
      <c r="A23" s="2" t="s">
        <v>108</v>
      </c>
      <c r="B23" s="3">
        <v>31.5</v>
      </c>
      <c r="C23" s="3">
        <v>26.78</v>
      </c>
      <c r="D23" s="4">
        <v>5</v>
      </c>
      <c r="E23" s="4">
        <v>7.15</v>
      </c>
      <c r="F23" s="4">
        <v>0.8</v>
      </c>
      <c r="G23" s="5">
        <v>76.3</v>
      </c>
    </row>
    <row r="24" spans="1:7" ht="27" customHeight="1" x14ac:dyDescent="0.35">
      <c r="A24" s="22" t="s">
        <v>8</v>
      </c>
      <c r="B24" s="7">
        <v>9.8000000000000007</v>
      </c>
      <c r="C24" s="7">
        <v>9.8000000000000007</v>
      </c>
      <c r="D24" s="8">
        <v>0</v>
      </c>
      <c r="E24" s="8">
        <v>0</v>
      </c>
      <c r="F24" s="8">
        <v>0</v>
      </c>
      <c r="G24" s="9">
        <v>0</v>
      </c>
    </row>
    <row r="25" spans="1:7" ht="27" customHeight="1" x14ac:dyDescent="0.35">
      <c r="A25" s="6" t="s">
        <v>47</v>
      </c>
      <c r="B25" s="7">
        <v>7</v>
      </c>
      <c r="C25" s="7">
        <v>7</v>
      </c>
      <c r="D25" s="8">
        <v>0.7</v>
      </c>
      <c r="E25" s="8">
        <v>0.3</v>
      </c>
      <c r="F25" s="8">
        <v>3</v>
      </c>
      <c r="G25" s="9">
        <v>23.6</v>
      </c>
    </row>
    <row r="26" spans="1:7" ht="27" customHeight="1" x14ac:dyDescent="0.35">
      <c r="A26" s="6" t="s">
        <v>16</v>
      </c>
      <c r="B26" s="7">
        <v>2.8</v>
      </c>
      <c r="C26" s="7">
        <v>2.8</v>
      </c>
      <c r="D26" s="8">
        <v>0</v>
      </c>
      <c r="E26" s="8">
        <v>2.1</v>
      </c>
      <c r="F26" s="8">
        <v>0</v>
      </c>
      <c r="G26" s="9">
        <v>10.6</v>
      </c>
    </row>
    <row r="27" spans="1:7" ht="27" customHeight="1" x14ac:dyDescent="0.35">
      <c r="A27" s="6" t="s">
        <v>21</v>
      </c>
      <c r="B27" s="7">
        <v>8.4</v>
      </c>
      <c r="C27" s="7">
        <v>8.4</v>
      </c>
      <c r="D27" s="4">
        <v>0.128</v>
      </c>
      <c r="E27" s="4">
        <v>0.19</v>
      </c>
      <c r="F27" s="4">
        <v>0.99</v>
      </c>
      <c r="G27" s="5">
        <v>3.84</v>
      </c>
    </row>
    <row r="28" spans="1:7" ht="27" customHeight="1" thickBot="1" x14ac:dyDescent="0.4">
      <c r="A28" s="2" t="s">
        <v>9</v>
      </c>
      <c r="B28" s="3">
        <v>2E-3</v>
      </c>
      <c r="C28" s="3">
        <v>2E-3</v>
      </c>
      <c r="D28" s="4">
        <v>0</v>
      </c>
      <c r="E28" s="4">
        <v>0</v>
      </c>
      <c r="F28" s="4">
        <v>0</v>
      </c>
      <c r="G28" s="5">
        <v>0</v>
      </c>
    </row>
    <row r="29" spans="1:7" ht="21.75" thickBot="1" x14ac:dyDescent="0.4">
      <c r="A29" s="20" t="s">
        <v>41</v>
      </c>
      <c r="B29" s="42">
        <v>50</v>
      </c>
      <c r="C29" s="43"/>
      <c r="D29" s="18">
        <f>D30+D31+D32+D33+D34+D35+D36+D37</f>
        <v>0.436</v>
      </c>
      <c r="E29" s="18">
        <f t="shared" ref="E29:G29" si="3">E30+E31+E32+E33+E34+E35+E36+E37</f>
        <v>2.75</v>
      </c>
      <c r="F29" s="18">
        <f t="shared" si="3"/>
        <v>3.4099999999999997</v>
      </c>
      <c r="G29" s="19">
        <f t="shared" si="3"/>
        <v>39.9</v>
      </c>
    </row>
    <row r="30" spans="1:7" ht="27" customHeight="1" x14ac:dyDescent="0.35">
      <c r="A30" s="22" t="s">
        <v>8</v>
      </c>
      <c r="B30" s="3">
        <v>45</v>
      </c>
      <c r="C30" s="3">
        <v>45</v>
      </c>
      <c r="D30" s="4">
        <v>0</v>
      </c>
      <c r="E30" s="4">
        <v>0</v>
      </c>
      <c r="F30" s="4">
        <v>0</v>
      </c>
      <c r="G30" s="5">
        <v>0</v>
      </c>
    </row>
    <row r="31" spans="1:7" ht="27" customHeight="1" x14ac:dyDescent="0.35">
      <c r="A31" s="6" t="s">
        <v>16</v>
      </c>
      <c r="B31" s="7">
        <v>1</v>
      </c>
      <c r="C31" s="7">
        <v>1</v>
      </c>
      <c r="D31" s="8">
        <v>0</v>
      </c>
      <c r="E31" s="8">
        <v>2.1</v>
      </c>
      <c r="F31" s="8">
        <v>0</v>
      </c>
      <c r="G31" s="9">
        <v>10.6</v>
      </c>
    </row>
    <row r="32" spans="1:7" ht="27" customHeight="1" x14ac:dyDescent="0.35">
      <c r="A32" s="2" t="s">
        <v>12</v>
      </c>
      <c r="B32" s="3">
        <v>2</v>
      </c>
      <c r="C32" s="3">
        <v>2</v>
      </c>
      <c r="D32" s="4">
        <v>0.2</v>
      </c>
      <c r="E32" s="4">
        <v>0</v>
      </c>
      <c r="F32" s="4">
        <v>0</v>
      </c>
      <c r="G32" s="5">
        <v>5.5</v>
      </c>
    </row>
    <row r="33" spans="1:7" ht="27" customHeight="1" x14ac:dyDescent="0.35">
      <c r="A33" s="35" t="s">
        <v>20</v>
      </c>
      <c r="B33" s="7">
        <v>4</v>
      </c>
      <c r="C33" s="7">
        <v>3</v>
      </c>
      <c r="D33" s="4">
        <v>0.108</v>
      </c>
      <c r="E33" s="4">
        <v>0.46</v>
      </c>
      <c r="F33" s="4">
        <v>1.02</v>
      </c>
      <c r="G33" s="5">
        <v>1.2</v>
      </c>
    </row>
    <row r="34" spans="1:7" ht="27" customHeight="1" x14ac:dyDescent="0.35">
      <c r="A34" s="35" t="s">
        <v>35</v>
      </c>
      <c r="B34" s="7">
        <v>1.2</v>
      </c>
      <c r="C34" s="7">
        <v>1</v>
      </c>
      <c r="D34" s="4">
        <v>0.128</v>
      </c>
      <c r="E34" s="4">
        <v>0.19</v>
      </c>
      <c r="F34" s="4">
        <v>0.99</v>
      </c>
      <c r="G34" s="5">
        <v>1.1000000000000001</v>
      </c>
    </row>
    <row r="35" spans="1:7" ht="27" customHeight="1" x14ac:dyDescent="0.35">
      <c r="A35" s="35" t="s">
        <v>30</v>
      </c>
      <c r="B35" s="7">
        <v>5</v>
      </c>
      <c r="C35" s="7">
        <v>5</v>
      </c>
      <c r="D35" s="4"/>
      <c r="E35" s="4"/>
      <c r="F35" s="4"/>
      <c r="G35" s="5">
        <v>12.6</v>
      </c>
    </row>
    <row r="36" spans="1:7" ht="27" customHeight="1" x14ac:dyDescent="0.35">
      <c r="A36" s="2" t="s">
        <v>9</v>
      </c>
      <c r="B36" s="3">
        <v>5</v>
      </c>
      <c r="C36" s="3">
        <v>5</v>
      </c>
      <c r="D36" s="4">
        <v>0</v>
      </c>
      <c r="E36" s="4">
        <v>0</v>
      </c>
      <c r="F36" s="4">
        <v>0</v>
      </c>
      <c r="G36" s="5">
        <v>0</v>
      </c>
    </row>
    <row r="37" spans="1:7" ht="27" customHeight="1" thickBot="1" x14ac:dyDescent="0.4">
      <c r="A37" s="35" t="s">
        <v>10</v>
      </c>
      <c r="B37" s="7">
        <v>1</v>
      </c>
      <c r="C37" s="7">
        <v>1</v>
      </c>
      <c r="D37" s="8">
        <v>0</v>
      </c>
      <c r="E37" s="8">
        <v>0</v>
      </c>
      <c r="F37" s="8">
        <v>1.4</v>
      </c>
      <c r="G37" s="9">
        <v>8.9</v>
      </c>
    </row>
    <row r="38" spans="1:7" ht="21.75" thickBot="1" x14ac:dyDescent="0.4">
      <c r="A38" s="20" t="s">
        <v>11</v>
      </c>
      <c r="B38" s="42">
        <v>60</v>
      </c>
      <c r="C38" s="43"/>
      <c r="D38" s="18">
        <f>D39++D40+D41+D42</f>
        <v>4.6909999999999998</v>
      </c>
      <c r="E38" s="18">
        <f t="shared" ref="E38:G38" si="4">E39++E40+E41+E42</f>
        <v>1.0010000000000001</v>
      </c>
      <c r="F38" s="18">
        <f t="shared" si="4"/>
        <v>28.200000000000003</v>
      </c>
      <c r="G38" s="19">
        <f t="shared" si="4"/>
        <v>137.03399999999999</v>
      </c>
    </row>
    <row r="39" spans="1:7" ht="27" customHeight="1" x14ac:dyDescent="0.35">
      <c r="A39" s="2" t="s">
        <v>12</v>
      </c>
      <c r="B39" s="3">
        <v>44.4</v>
      </c>
      <c r="C39" s="3">
        <v>44.4</v>
      </c>
      <c r="D39" s="4">
        <v>0.996</v>
      </c>
      <c r="E39" s="4">
        <v>9.0999999999999998E-2</v>
      </c>
      <c r="F39" s="4">
        <v>13.114000000000001</v>
      </c>
      <c r="G39" s="5">
        <v>17.934000000000001</v>
      </c>
    </row>
    <row r="40" spans="1:7" ht="27" customHeight="1" x14ac:dyDescent="0.35">
      <c r="A40" s="6" t="s">
        <v>13</v>
      </c>
      <c r="B40" s="7">
        <v>4</v>
      </c>
      <c r="C40" s="7">
        <v>4</v>
      </c>
      <c r="D40" s="8">
        <v>1.2949999999999999</v>
      </c>
      <c r="E40" s="8">
        <v>0.01</v>
      </c>
      <c r="F40" s="8">
        <v>0.98599999999999999</v>
      </c>
      <c r="G40" s="9">
        <v>5.3</v>
      </c>
    </row>
    <row r="41" spans="1:7" ht="27" customHeight="1" x14ac:dyDescent="0.35">
      <c r="A41" s="6" t="s">
        <v>9</v>
      </c>
      <c r="B41" s="7">
        <v>8</v>
      </c>
      <c r="C41" s="7">
        <v>8</v>
      </c>
      <c r="D41" s="8">
        <v>0</v>
      </c>
      <c r="E41" s="8">
        <v>0</v>
      </c>
      <c r="F41" s="8">
        <v>0</v>
      </c>
      <c r="G41" s="9">
        <v>0</v>
      </c>
    </row>
    <row r="42" spans="1:7" ht="27" customHeight="1" thickBot="1" x14ac:dyDescent="0.4">
      <c r="A42" s="10" t="s">
        <v>16</v>
      </c>
      <c r="B42" s="11">
        <v>4</v>
      </c>
      <c r="C42" s="11">
        <v>4</v>
      </c>
      <c r="D42" s="12">
        <v>2.4</v>
      </c>
      <c r="E42" s="12">
        <v>0.9</v>
      </c>
      <c r="F42" s="12">
        <v>14.1</v>
      </c>
      <c r="G42" s="13">
        <v>113.8</v>
      </c>
    </row>
    <row r="43" spans="1:7" ht="21.75" thickBot="1" x14ac:dyDescent="0.4">
      <c r="A43" s="20" t="s">
        <v>22</v>
      </c>
      <c r="B43" s="39">
        <v>200</v>
      </c>
      <c r="C43" s="40"/>
      <c r="D43" s="18">
        <f>D44+D45+D46</f>
        <v>0.2</v>
      </c>
      <c r="E43" s="18">
        <f t="shared" ref="E43:G43" si="5">E44+E45+E46</f>
        <v>0</v>
      </c>
      <c r="F43" s="18">
        <f t="shared" si="5"/>
        <v>15.18</v>
      </c>
      <c r="G43" s="19">
        <f t="shared" si="5"/>
        <v>60.519999999999996</v>
      </c>
    </row>
    <row r="44" spans="1:7" ht="27" customHeight="1" x14ac:dyDescent="0.35">
      <c r="A44" s="2" t="s">
        <v>23</v>
      </c>
      <c r="B44" s="3">
        <v>1.1000000000000001</v>
      </c>
      <c r="C44" s="3">
        <v>1.1000000000000001</v>
      </c>
      <c r="D44" s="4">
        <v>0.2</v>
      </c>
      <c r="E44" s="4">
        <v>0</v>
      </c>
      <c r="F44" s="4">
        <v>5.3</v>
      </c>
      <c r="G44" s="5">
        <v>31.5</v>
      </c>
    </row>
    <row r="45" spans="1:7" ht="27" customHeight="1" x14ac:dyDescent="0.35">
      <c r="A45" s="6" t="s">
        <v>10</v>
      </c>
      <c r="B45" s="7">
        <v>16.2</v>
      </c>
      <c r="C45" s="7">
        <v>16.2</v>
      </c>
      <c r="D45" s="8">
        <v>0</v>
      </c>
      <c r="E45" s="8">
        <v>0</v>
      </c>
      <c r="F45" s="8">
        <v>9.8800000000000008</v>
      </c>
      <c r="G45" s="9">
        <v>29.02</v>
      </c>
    </row>
    <row r="46" spans="1:7" ht="27" customHeight="1" thickBot="1" x14ac:dyDescent="0.4">
      <c r="A46" s="23" t="s">
        <v>8</v>
      </c>
      <c r="B46" s="24">
        <v>204.3</v>
      </c>
      <c r="C46" s="24">
        <v>200</v>
      </c>
      <c r="D46" s="25">
        <v>0</v>
      </c>
      <c r="E46" s="25">
        <v>0</v>
      </c>
      <c r="F46" s="25">
        <v>0</v>
      </c>
      <c r="G46" s="26">
        <v>0</v>
      </c>
    </row>
    <row r="47" spans="1:7" ht="21.75" thickBot="1" x14ac:dyDescent="0.4">
      <c r="A47" s="27" t="s">
        <v>14</v>
      </c>
      <c r="B47" s="28"/>
      <c r="C47" s="28"/>
      <c r="D47" s="29">
        <f>D43+D38+D29+D21+D16+D6</f>
        <v>43.161000000000001</v>
      </c>
      <c r="E47" s="29">
        <f t="shared" ref="E47:G47" si="6">E43+E38+E29+E21+E16+E6</f>
        <v>40.19</v>
      </c>
      <c r="F47" s="29">
        <f t="shared" si="6"/>
        <v>91.429999999999993</v>
      </c>
      <c r="G47" s="29">
        <f t="shared" si="6"/>
        <v>917.73400000000004</v>
      </c>
    </row>
  </sheetData>
  <mergeCells count="11">
    <mergeCell ref="B16:C16"/>
    <mergeCell ref="B21:C21"/>
    <mergeCell ref="B29:C29"/>
    <mergeCell ref="B38:C38"/>
    <mergeCell ref="B43:C43"/>
    <mergeCell ref="B6:C6"/>
    <mergeCell ref="A2:G2"/>
    <mergeCell ref="B3:C3"/>
    <mergeCell ref="D3:F3"/>
    <mergeCell ref="G3:G4"/>
    <mergeCell ref="A5:G5"/>
  </mergeCells>
  <pageMargins left="0.7" right="0.7" top="0.75" bottom="0.75" header="0.3" footer="0.3"/>
  <pageSetup paperSize="9" scale="58" orientation="portrait" horizontalDpi="180" verticalDpi="18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34"/>
  <sheetViews>
    <sheetView view="pageBreakPreview" zoomScale="110" zoomScaleSheetLayoutView="110" workbookViewId="0">
      <selection activeCell="A2" sqref="A2:G2"/>
    </sheetView>
  </sheetViews>
  <sheetFormatPr defaultRowHeight="15" x14ac:dyDescent="0.25"/>
  <cols>
    <col min="1" max="1" width="47.140625" customWidth="1"/>
    <col min="2" max="2" width="17" customWidth="1"/>
    <col min="3" max="3" width="16" customWidth="1"/>
    <col min="4" max="5" width="17.42578125" customWidth="1"/>
    <col min="6" max="6" width="16.42578125" customWidth="1"/>
    <col min="7" max="7" width="17" customWidth="1"/>
  </cols>
  <sheetData>
    <row r="1" spans="1:7" ht="21" x14ac:dyDescent="0.35">
      <c r="A1" s="1" t="s">
        <v>81</v>
      </c>
      <c r="B1" s="1"/>
      <c r="C1" s="1"/>
      <c r="D1" s="1"/>
      <c r="E1" s="1"/>
      <c r="F1" s="1"/>
      <c r="G1" s="1"/>
    </row>
    <row r="2" spans="1:7" ht="21.75" thickBot="1" x14ac:dyDescent="0.4">
      <c r="A2" s="41" t="s">
        <v>113</v>
      </c>
      <c r="B2" s="41"/>
      <c r="C2" s="41"/>
      <c r="D2" s="41"/>
      <c r="E2" s="41"/>
      <c r="F2" s="41"/>
      <c r="G2" s="41"/>
    </row>
    <row r="3" spans="1:7" ht="25.5" customHeight="1" thickBot="1" x14ac:dyDescent="0.3">
      <c r="A3" s="14" t="s">
        <v>0</v>
      </c>
      <c r="B3" s="47" t="s">
        <v>1</v>
      </c>
      <c r="C3" s="47"/>
      <c r="D3" s="47" t="s">
        <v>4</v>
      </c>
      <c r="E3" s="47"/>
      <c r="F3" s="48"/>
      <c r="G3" s="49" t="s">
        <v>15</v>
      </c>
    </row>
    <row r="4" spans="1:7" ht="63" customHeight="1" thickBot="1" x14ac:dyDescent="0.3">
      <c r="A4" s="15"/>
      <c r="B4" s="16" t="s">
        <v>2</v>
      </c>
      <c r="C4" s="16" t="s">
        <v>3</v>
      </c>
      <c r="D4" s="16" t="s">
        <v>5</v>
      </c>
      <c r="E4" s="16" t="s">
        <v>6</v>
      </c>
      <c r="F4" s="16" t="s">
        <v>84</v>
      </c>
      <c r="G4" s="50"/>
    </row>
    <row r="5" spans="1:7" ht="21.75" thickBot="1" x14ac:dyDescent="0.4">
      <c r="A5" s="44" t="s">
        <v>24</v>
      </c>
      <c r="B5" s="45"/>
      <c r="C5" s="45"/>
      <c r="D5" s="45"/>
      <c r="E5" s="45"/>
      <c r="F5" s="45"/>
      <c r="G5" s="46"/>
    </row>
    <row r="6" spans="1:7" ht="39.75" customHeight="1" thickBot="1" x14ac:dyDescent="0.4">
      <c r="A6" s="17" t="s">
        <v>75</v>
      </c>
      <c r="B6" s="39">
        <v>250</v>
      </c>
      <c r="C6" s="40"/>
      <c r="D6" s="18">
        <f>D8+D9+D10+D11+D12+D13+D14+D15+D16+D17+D18+D7</f>
        <v>23.626000000000001</v>
      </c>
      <c r="E6" s="18">
        <f t="shared" ref="E6:G6" si="0">E8+E9+E10+E11+E12+E13+E14+E15+E16+E17+E18+E7</f>
        <v>7.6300000000000008</v>
      </c>
      <c r="F6" s="18">
        <f t="shared" si="0"/>
        <v>9.61</v>
      </c>
      <c r="G6" s="18">
        <f t="shared" si="0"/>
        <v>224.17000000000002</v>
      </c>
    </row>
    <row r="7" spans="1:7" ht="27" customHeight="1" x14ac:dyDescent="0.35">
      <c r="A7" s="6" t="s">
        <v>111</v>
      </c>
      <c r="B7" s="7">
        <v>30</v>
      </c>
      <c r="C7" s="7">
        <v>20</v>
      </c>
      <c r="D7" s="8">
        <v>21.39</v>
      </c>
      <c r="E7" s="8">
        <v>3.08</v>
      </c>
      <c r="F7" s="8">
        <v>0</v>
      </c>
      <c r="G7" s="9">
        <v>119</v>
      </c>
    </row>
    <row r="8" spans="1:7" ht="27" customHeight="1" x14ac:dyDescent="0.35">
      <c r="A8" s="6" t="s">
        <v>34</v>
      </c>
      <c r="B8" s="7">
        <v>63</v>
      </c>
      <c r="C8" s="7">
        <v>50</v>
      </c>
      <c r="D8" s="8">
        <v>0.5</v>
      </c>
      <c r="E8" s="8">
        <v>1.1000000000000001</v>
      </c>
      <c r="F8" s="8">
        <v>0.5</v>
      </c>
      <c r="G8" s="9">
        <v>2.8</v>
      </c>
    </row>
    <row r="9" spans="1:7" ht="27" customHeight="1" x14ac:dyDescent="0.35">
      <c r="A9" s="6" t="s">
        <v>18</v>
      </c>
      <c r="B9" s="7">
        <v>43</v>
      </c>
      <c r="C9" s="7">
        <v>30</v>
      </c>
      <c r="D9" s="8">
        <v>0.4</v>
      </c>
      <c r="E9" s="8">
        <v>1.1000000000000001</v>
      </c>
      <c r="F9" s="8">
        <v>3.3</v>
      </c>
      <c r="G9" s="9">
        <v>15.4</v>
      </c>
    </row>
    <row r="10" spans="1:7" ht="27" customHeight="1" x14ac:dyDescent="0.35">
      <c r="A10" s="35" t="s">
        <v>20</v>
      </c>
      <c r="B10" s="7">
        <v>12.5</v>
      </c>
      <c r="C10" s="7">
        <v>10</v>
      </c>
      <c r="D10" s="4">
        <v>0.108</v>
      </c>
      <c r="E10" s="4">
        <v>0.46</v>
      </c>
      <c r="F10" s="4">
        <v>1.02</v>
      </c>
      <c r="G10" s="5">
        <v>3.93</v>
      </c>
    </row>
    <row r="11" spans="1:7" ht="27" customHeight="1" x14ac:dyDescent="0.35">
      <c r="A11" s="35" t="s">
        <v>35</v>
      </c>
      <c r="B11" s="7">
        <v>12</v>
      </c>
      <c r="C11" s="7">
        <v>10</v>
      </c>
      <c r="D11" s="4">
        <v>0.128</v>
      </c>
      <c r="E11" s="4">
        <v>0.19</v>
      </c>
      <c r="F11" s="4">
        <v>0.99</v>
      </c>
      <c r="G11" s="5">
        <v>3.84</v>
      </c>
    </row>
    <row r="12" spans="1:7" ht="27" customHeight="1" x14ac:dyDescent="0.35">
      <c r="A12" s="35" t="s">
        <v>30</v>
      </c>
      <c r="B12" s="7">
        <v>5.8</v>
      </c>
      <c r="C12" s="7">
        <v>5.8</v>
      </c>
      <c r="D12" s="4">
        <v>0</v>
      </c>
      <c r="E12" s="4">
        <v>0</v>
      </c>
      <c r="F12" s="4">
        <v>0</v>
      </c>
      <c r="G12" s="5">
        <v>40</v>
      </c>
    </row>
    <row r="13" spans="1:7" ht="27" customHeight="1" x14ac:dyDescent="0.35">
      <c r="A13" s="6" t="s">
        <v>36</v>
      </c>
      <c r="B13" s="7">
        <v>0.5</v>
      </c>
      <c r="C13" s="7">
        <v>0.5</v>
      </c>
      <c r="D13" s="8">
        <v>0</v>
      </c>
      <c r="E13" s="8">
        <v>0</v>
      </c>
      <c r="F13" s="8">
        <v>0</v>
      </c>
      <c r="G13" s="9">
        <v>0</v>
      </c>
    </row>
    <row r="14" spans="1:7" ht="27" customHeight="1" x14ac:dyDescent="0.35">
      <c r="A14" s="6" t="s">
        <v>16</v>
      </c>
      <c r="B14" s="7">
        <v>5</v>
      </c>
      <c r="C14" s="7">
        <v>5</v>
      </c>
      <c r="D14" s="8">
        <v>0</v>
      </c>
      <c r="E14" s="8">
        <v>0.9</v>
      </c>
      <c r="F14" s="8">
        <v>3.8</v>
      </c>
      <c r="G14" s="9">
        <v>1.2</v>
      </c>
    </row>
    <row r="15" spans="1:7" ht="27" customHeight="1" x14ac:dyDescent="0.35">
      <c r="A15" s="2" t="s">
        <v>8</v>
      </c>
      <c r="B15" s="3">
        <v>200</v>
      </c>
      <c r="C15" s="3">
        <v>200</v>
      </c>
      <c r="D15" s="4">
        <v>0</v>
      </c>
      <c r="E15" s="4">
        <v>0</v>
      </c>
      <c r="F15" s="4">
        <v>0</v>
      </c>
      <c r="G15" s="5">
        <v>0</v>
      </c>
    </row>
    <row r="16" spans="1:7" ht="27" customHeight="1" x14ac:dyDescent="0.35">
      <c r="A16" s="6" t="s">
        <v>9</v>
      </c>
      <c r="B16" s="7">
        <v>8</v>
      </c>
      <c r="C16" s="7">
        <v>8</v>
      </c>
      <c r="D16" s="8">
        <v>0</v>
      </c>
      <c r="E16" s="8">
        <v>0</v>
      </c>
      <c r="F16" s="8">
        <v>0</v>
      </c>
      <c r="G16" s="9">
        <v>0</v>
      </c>
    </row>
    <row r="17" spans="1:7" ht="27" customHeight="1" x14ac:dyDescent="0.35">
      <c r="A17" s="6" t="s">
        <v>37</v>
      </c>
      <c r="B17" s="7">
        <v>4</v>
      </c>
      <c r="C17" s="7">
        <v>3</v>
      </c>
      <c r="D17" s="8">
        <v>0</v>
      </c>
      <c r="E17" s="8">
        <v>0.4</v>
      </c>
      <c r="F17" s="8">
        <v>0</v>
      </c>
      <c r="G17" s="9">
        <v>0</v>
      </c>
    </row>
    <row r="18" spans="1:7" ht="27" customHeight="1" thickBot="1" x14ac:dyDescent="0.4">
      <c r="A18" s="6" t="s">
        <v>95</v>
      </c>
      <c r="B18" s="7">
        <v>9.6999999999999993</v>
      </c>
      <c r="C18" s="7">
        <v>9.6999999999999993</v>
      </c>
      <c r="D18" s="8">
        <v>1.1000000000000001</v>
      </c>
      <c r="E18" s="8">
        <v>0.4</v>
      </c>
      <c r="F18" s="8">
        <v>0</v>
      </c>
      <c r="G18" s="9">
        <v>38</v>
      </c>
    </row>
    <row r="19" spans="1:7" ht="21.75" thickBot="1" x14ac:dyDescent="0.4">
      <c r="A19" s="20" t="s">
        <v>46</v>
      </c>
      <c r="B19" s="42">
        <v>200</v>
      </c>
      <c r="C19" s="43"/>
      <c r="D19" s="18">
        <f>D20++D24+D25+D26</f>
        <v>14.936</v>
      </c>
      <c r="E19" s="18">
        <f t="shared" ref="E19:G19" si="1">E20++E24+E25+E26</f>
        <v>17.05</v>
      </c>
      <c r="F19" s="18">
        <f t="shared" si="1"/>
        <v>41.910000000000004</v>
      </c>
      <c r="G19" s="19">
        <f t="shared" si="1"/>
        <v>369.90999999999997</v>
      </c>
    </row>
    <row r="20" spans="1:7" ht="27" customHeight="1" x14ac:dyDescent="0.35">
      <c r="A20" s="2" t="s">
        <v>31</v>
      </c>
      <c r="B20" s="3">
        <v>98.7</v>
      </c>
      <c r="C20" s="3">
        <v>60.2</v>
      </c>
      <c r="D20" s="4">
        <v>13.2</v>
      </c>
      <c r="E20" s="4">
        <v>16.399999999999999</v>
      </c>
      <c r="F20" s="4">
        <v>39.9</v>
      </c>
      <c r="G20" s="5">
        <v>306.2</v>
      </c>
    </row>
    <row r="21" spans="1:7" ht="27" customHeight="1" x14ac:dyDescent="0.35">
      <c r="A21" s="2" t="s">
        <v>47</v>
      </c>
      <c r="B21" s="3">
        <v>60</v>
      </c>
      <c r="C21" s="3">
        <v>59.4</v>
      </c>
      <c r="D21" s="4">
        <v>0.78800000000000003</v>
      </c>
      <c r="E21" s="4">
        <v>0.05</v>
      </c>
      <c r="F21" s="4">
        <v>7.5</v>
      </c>
      <c r="G21" s="5">
        <v>25.23</v>
      </c>
    </row>
    <row r="22" spans="1:7" ht="27" customHeight="1" x14ac:dyDescent="0.35">
      <c r="A22" s="6" t="s">
        <v>9</v>
      </c>
      <c r="B22" s="7">
        <v>5</v>
      </c>
      <c r="C22" s="7">
        <v>5</v>
      </c>
      <c r="D22" s="8">
        <v>0</v>
      </c>
      <c r="E22" s="8">
        <v>0</v>
      </c>
      <c r="F22" s="8">
        <v>0</v>
      </c>
      <c r="G22" s="9">
        <v>0</v>
      </c>
    </row>
    <row r="23" spans="1:7" ht="27" customHeight="1" x14ac:dyDescent="0.35">
      <c r="A23" s="6" t="s">
        <v>16</v>
      </c>
      <c r="B23" s="7">
        <v>6.5</v>
      </c>
      <c r="C23" s="7">
        <v>6.5</v>
      </c>
      <c r="D23" s="8">
        <v>0</v>
      </c>
      <c r="E23" s="8">
        <v>3.2</v>
      </c>
      <c r="F23" s="8">
        <v>0</v>
      </c>
      <c r="G23" s="8">
        <v>34.700000000000003</v>
      </c>
    </row>
    <row r="24" spans="1:7" ht="27" customHeight="1" x14ac:dyDescent="0.35">
      <c r="A24" s="2" t="s">
        <v>21</v>
      </c>
      <c r="B24" s="3">
        <v>9.5</v>
      </c>
      <c r="C24" s="3">
        <v>8</v>
      </c>
      <c r="D24" s="4">
        <v>0.128</v>
      </c>
      <c r="E24" s="4">
        <v>0.19</v>
      </c>
      <c r="F24" s="4">
        <v>0.99</v>
      </c>
      <c r="G24" s="5">
        <v>3.84</v>
      </c>
    </row>
    <row r="25" spans="1:7" ht="27" customHeight="1" x14ac:dyDescent="0.35">
      <c r="A25" s="2" t="s">
        <v>20</v>
      </c>
      <c r="B25" s="3">
        <v>13.5</v>
      </c>
      <c r="C25" s="3">
        <v>10.5</v>
      </c>
      <c r="D25" s="4">
        <v>0.108</v>
      </c>
      <c r="E25" s="4">
        <v>0.46</v>
      </c>
      <c r="F25" s="4">
        <v>1.02</v>
      </c>
      <c r="G25" s="5">
        <v>3.93</v>
      </c>
    </row>
    <row r="26" spans="1:7" ht="27" customHeight="1" thickBot="1" x14ac:dyDescent="0.4">
      <c r="A26" s="2" t="s">
        <v>30</v>
      </c>
      <c r="B26" s="3">
        <v>4.3</v>
      </c>
      <c r="C26" s="3">
        <v>4.3</v>
      </c>
      <c r="D26" s="4">
        <v>1.5</v>
      </c>
      <c r="E26" s="4">
        <v>0</v>
      </c>
      <c r="F26" s="4">
        <v>0</v>
      </c>
      <c r="G26" s="5">
        <v>55.94</v>
      </c>
    </row>
    <row r="27" spans="1:7" ht="21.75" thickBot="1" x14ac:dyDescent="0.4">
      <c r="A27" s="20" t="s">
        <v>76</v>
      </c>
      <c r="B27" s="42">
        <v>200</v>
      </c>
      <c r="C27" s="43"/>
      <c r="D27" s="18">
        <f>D28</f>
        <v>0.6</v>
      </c>
      <c r="E27" s="18">
        <f t="shared" ref="E27:G27" si="2">E28</f>
        <v>0.4</v>
      </c>
      <c r="F27" s="18">
        <f t="shared" si="2"/>
        <v>32.6</v>
      </c>
      <c r="G27" s="19">
        <f t="shared" si="2"/>
        <v>140</v>
      </c>
    </row>
    <row r="28" spans="1:7" ht="27" customHeight="1" thickBot="1" x14ac:dyDescent="0.4">
      <c r="A28" s="2" t="s">
        <v>77</v>
      </c>
      <c r="B28" s="3">
        <v>200</v>
      </c>
      <c r="C28" s="3">
        <v>200</v>
      </c>
      <c r="D28" s="4">
        <v>0.6</v>
      </c>
      <c r="E28" s="4">
        <v>0.4</v>
      </c>
      <c r="F28" s="4">
        <v>32.6</v>
      </c>
      <c r="G28" s="5">
        <v>140</v>
      </c>
    </row>
    <row r="29" spans="1:7" ht="21.75" thickBot="1" x14ac:dyDescent="0.4">
      <c r="A29" s="20" t="s">
        <v>11</v>
      </c>
      <c r="B29" s="42">
        <v>60</v>
      </c>
      <c r="C29" s="43"/>
      <c r="D29" s="18">
        <f>D30++D31+D32+D33</f>
        <v>4.6909999999999998</v>
      </c>
      <c r="E29" s="18">
        <f t="shared" ref="E29:G29" si="3">E30++E31+E32+E33</f>
        <v>1.0010000000000001</v>
      </c>
      <c r="F29" s="18">
        <f t="shared" si="3"/>
        <v>28.200000000000003</v>
      </c>
      <c r="G29" s="19">
        <f t="shared" si="3"/>
        <v>137.03399999999999</v>
      </c>
    </row>
    <row r="30" spans="1:7" ht="27" customHeight="1" x14ac:dyDescent="0.35">
      <c r="A30" s="2" t="s">
        <v>12</v>
      </c>
      <c r="B30" s="3">
        <v>44.4</v>
      </c>
      <c r="C30" s="3">
        <v>44.4</v>
      </c>
      <c r="D30" s="4">
        <v>0.996</v>
      </c>
      <c r="E30" s="4">
        <v>9.0999999999999998E-2</v>
      </c>
      <c r="F30" s="4">
        <v>13.114000000000001</v>
      </c>
      <c r="G30" s="5">
        <v>17.934000000000001</v>
      </c>
    </row>
    <row r="31" spans="1:7" ht="27" customHeight="1" x14ac:dyDescent="0.35">
      <c r="A31" s="6" t="s">
        <v>13</v>
      </c>
      <c r="B31" s="7">
        <v>4</v>
      </c>
      <c r="C31" s="7">
        <v>4</v>
      </c>
      <c r="D31" s="8">
        <v>1.2949999999999999</v>
      </c>
      <c r="E31" s="8">
        <v>0.01</v>
      </c>
      <c r="F31" s="8">
        <v>0.98599999999999999</v>
      </c>
      <c r="G31" s="9">
        <v>5.3</v>
      </c>
    </row>
    <row r="32" spans="1:7" ht="27" customHeight="1" x14ac:dyDescent="0.35">
      <c r="A32" s="6" t="s">
        <v>9</v>
      </c>
      <c r="B32" s="7">
        <v>8</v>
      </c>
      <c r="C32" s="7">
        <v>8</v>
      </c>
      <c r="D32" s="8">
        <v>0</v>
      </c>
      <c r="E32" s="8">
        <v>0</v>
      </c>
      <c r="F32" s="8">
        <v>0</v>
      </c>
      <c r="G32" s="9">
        <v>0</v>
      </c>
    </row>
    <row r="33" spans="1:7" ht="27" customHeight="1" thickBot="1" x14ac:dyDescent="0.4">
      <c r="A33" s="10" t="s">
        <v>16</v>
      </c>
      <c r="B33" s="11">
        <v>4</v>
      </c>
      <c r="C33" s="11">
        <v>4</v>
      </c>
      <c r="D33" s="12">
        <v>2.4</v>
      </c>
      <c r="E33" s="12">
        <v>0.9</v>
      </c>
      <c r="F33" s="12">
        <v>14.1</v>
      </c>
      <c r="G33" s="13">
        <v>113.8</v>
      </c>
    </row>
    <row r="34" spans="1:7" ht="21.75" thickBot="1" x14ac:dyDescent="0.4">
      <c r="A34" s="27" t="s">
        <v>14</v>
      </c>
      <c r="B34" s="28"/>
      <c r="C34" s="28"/>
      <c r="D34" s="29">
        <f>D29+D27+D19+D6</f>
        <v>43.853000000000002</v>
      </c>
      <c r="E34" s="29">
        <f t="shared" ref="E34:G34" si="4">E29+E27+E19+E6</f>
        <v>26.081000000000003</v>
      </c>
      <c r="F34" s="29">
        <f t="shared" si="4"/>
        <v>112.32000000000001</v>
      </c>
      <c r="G34" s="29">
        <f t="shared" si="4"/>
        <v>871.11400000000003</v>
      </c>
    </row>
  </sheetData>
  <mergeCells count="9">
    <mergeCell ref="B19:C19"/>
    <mergeCell ref="B27:C27"/>
    <mergeCell ref="B29:C29"/>
    <mergeCell ref="B6:C6"/>
    <mergeCell ref="A2:G2"/>
    <mergeCell ref="B3:C3"/>
    <mergeCell ref="D3:F3"/>
    <mergeCell ref="G3:G4"/>
    <mergeCell ref="A5:G5"/>
  </mergeCells>
  <pageMargins left="0.7" right="0.7" top="0.75" bottom="0.75" header="0.3" footer="0.3"/>
  <pageSetup paperSize="9" scale="58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1 ДЕНЬ 5-11</vt:lpstr>
      <vt:lpstr>2 ДЕНЬ 5-11</vt:lpstr>
      <vt:lpstr>3 ДЕНЬ 5-11</vt:lpstr>
      <vt:lpstr>4 ДЕНЬ5-11 </vt:lpstr>
      <vt:lpstr>5 ДЕНЬ 5-11</vt:lpstr>
      <vt:lpstr>6 ДЕНЬ 5-11 </vt:lpstr>
      <vt:lpstr>7 ДЕНЬ 5-11</vt:lpstr>
      <vt:lpstr>8 ДЕНЬ 5-11 </vt:lpstr>
      <vt:lpstr>9 ДЕНЬ 5-11 </vt:lpstr>
      <vt:lpstr>10 ДЕНЬ 5-11 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2025-02-06T10:55:27Z</dcterms:modified>
</cp:coreProperties>
</file>